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<sst xmlns="http://schemas.openxmlformats.org/spreadsheetml/2006/main" count="100" uniqueCount="98">
  <si>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>SREDNJA ŠKOLA LOVRE MONTIJA</t>
  </si>
  <si>
    <t>IKIČINA 30 KNIN</t>
  </si>
  <si>
    <t xml:space="preserve">                  BILJEŠKE UZ FINANCIJSKO IZVJEŠĆE</t>
  </si>
  <si>
    <t xml:space="preserve">Srednja škola Lovre Montija osnovana je podjelom S:Š: Kralja Zvonimira na 2 zasebne škole danom </t>
  </si>
  <si>
    <t>16.10.2007.Poslovanje S.Š.Lovre Montija Knin obavljalo se u staroj zgradi u Kninu koja je dijelom po</t>
  </si>
  <si>
    <t>diobenoj bilanci pripala školi Lovre Montija.</t>
  </si>
  <si>
    <t>Glavnina poslovanja odnosi se na odgojno obrazovanje učenika u sljedećim zanimanjima:gimnazija,</t>
  </si>
  <si>
    <t>ekonomska struka, trgovačka struka i poljoprivredna struka.</t>
  </si>
  <si>
    <t>Za gore navedene poslove Srednja škola Lovre Montija Knin financira se dijelom iz MZOŠ te dijelom</t>
  </si>
  <si>
    <t>iz sredstava Županije Šibensko-Kninske koji su osnov prihoda ove ustanove.</t>
  </si>
  <si>
    <t>U nastavku dajemo pregled ostvarenih prihoda i rashoda.</t>
  </si>
  <si>
    <t>PRIHODI:</t>
  </si>
  <si>
    <t>Kamate na oročena sredstva i depozite po viđenju</t>
  </si>
  <si>
    <t>Prihodi od obavljanja ostalih poslova vlastite djelatnosti</t>
  </si>
  <si>
    <t>SVEUKUPNO PRIHODI:</t>
  </si>
  <si>
    <t>RASHODI:</t>
  </si>
  <si>
    <t>Ostali rashodi za zaposlene</t>
  </si>
  <si>
    <t>1.Službena putovanja</t>
  </si>
  <si>
    <t>2.Naknade za prijevozna posao i s posla</t>
  </si>
  <si>
    <t>1.Usluge telefona,pošte i prijevoza</t>
  </si>
  <si>
    <t>2.Usluge tek.i inv.održavanja</t>
  </si>
  <si>
    <t>3.Usluge promidžbe i informiranja</t>
  </si>
  <si>
    <t>4.Komunalne usluge</t>
  </si>
  <si>
    <t>1.Bankarske usluge i usl.platnog prometa</t>
  </si>
  <si>
    <t>SVEUKUPNI RASHODI:</t>
  </si>
  <si>
    <t>RASHODI RAZREDA 3</t>
  </si>
  <si>
    <t>RASHODI RAZREDA 4</t>
  </si>
  <si>
    <t>OBVEZE:</t>
  </si>
  <si>
    <t>1.Prihod od pruženih usluga</t>
  </si>
  <si>
    <t>Plaće za redovan rad</t>
  </si>
  <si>
    <t>Dop.za obv.zdravstv. osig.</t>
  </si>
  <si>
    <t>Dop.za obv.zdravstv. osig.u sl.nezaposl.</t>
  </si>
  <si>
    <t>1.Uredski materijal i ost mat.rahodi</t>
  </si>
  <si>
    <t xml:space="preserve">Naknade tr.osobama izvan radnog odnosa </t>
  </si>
  <si>
    <t>Plaće za prekovremeni rad</t>
  </si>
  <si>
    <t>Plaće za otežane uvjete rada</t>
  </si>
  <si>
    <t>Voditelj računovodstva:</t>
  </si>
  <si>
    <t>Slavica Stojak</t>
  </si>
  <si>
    <t>Ravnatelj:</t>
  </si>
  <si>
    <t>Mirko Antunović</t>
  </si>
  <si>
    <t>Prihodi od prodaje proizvoda i robe te pruženih usluga i prihodi od donacija</t>
  </si>
  <si>
    <t>Prihodi iz nadležnog proračuna i HZZO-a na temelju ugovorenih ob..AOP 127</t>
  </si>
  <si>
    <t xml:space="preserve">Prihodi iz proračuna za financiranje redovite djel.proračunskog korisnika </t>
  </si>
  <si>
    <t xml:space="preserve">Doprinosi na plaće AOP 156 </t>
  </si>
  <si>
    <t>Dop.za mirovinsko osiguranje</t>
  </si>
  <si>
    <t>II.MATERIJALNI RASHODI AOP 160</t>
  </si>
  <si>
    <t>Naknade troškova zaposlenima AOP 161</t>
  </si>
  <si>
    <t>3.Stručno osposobljavanje zaposlenika</t>
  </si>
  <si>
    <t>4. Ostale naknade troškova zaposlenima</t>
  </si>
  <si>
    <t>Rashodi za materijal i energiju AOP 166</t>
  </si>
  <si>
    <t>Rashodi za usluge AOP 174</t>
  </si>
  <si>
    <t>5. Zdravstvene i vetrinarske usluge</t>
  </si>
  <si>
    <t>6.Intelektualne usluge</t>
  </si>
  <si>
    <t>7.Računalne usluge</t>
  </si>
  <si>
    <t>8.Ostale usluge</t>
  </si>
  <si>
    <t>Naknade tr.osobama izvan radnog odnosa AOP 184</t>
  </si>
  <si>
    <t>1.Reprezentacija</t>
  </si>
  <si>
    <t>2.Članarine</t>
  </si>
  <si>
    <t>3.Pristojbe i naknade</t>
  </si>
  <si>
    <t>4.Ostali nespomenuti rashodi poslovanja</t>
  </si>
  <si>
    <t>III.FINANCIJSKI RASHODI AOP 194</t>
  </si>
  <si>
    <t>2.Energija</t>
  </si>
  <si>
    <t>3.Mat.i dij.za tek.i inv.održavanje</t>
  </si>
  <si>
    <t>4.Sitan inventar i auto gume</t>
  </si>
  <si>
    <t>5.Službena, radna i zaštitna odjeća i obuća</t>
  </si>
  <si>
    <t>1.Uredska oprema i namještaj</t>
  </si>
  <si>
    <t>Pomoći od izvanproračunskih korisnika AOP 057</t>
  </si>
  <si>
    <t>Tekuće pomoći od izvanpror. Korisnika</t>
  </si>
  <si>
    <t>Prihodi od financijske imovine  AOP 077:</t>
  </si>
  <si>
    <t>Prihodi  posebnim propisima AOP 105</t>
  </si>
  <si>
    <t>1.Prihodi od novčane naknade poslodavca zbog nezapošljavanja osoba sa invaliditetom</t>
  </si>
  <si>
    <t xml:space="preserve"> AOP 123</t>
  </si>
  <si>
    <t>1.Prihod iz nadležnog proračuna za financiranje rashoda poslovanja</t>
  </si>
  <si>
    <t>Tekuće pomoći pror.korisnicima iz pror.koji im nije nadležan</t>
  </si>
  <si>
    <t>Pomoći proračunskim korisnicima iz pror. Koji im nije nadležan AOP 063</t>
  </si>
  <si>
    <t>I.RASHODI ZA ZAPOSLENE AOP 149</t>
  </si>
  <si>
    <t>Plaće bruto AOP 150</t>
  </si>
  <si>
    <t>Ostali rashodi za zaposlene AOP 155</t>
  </si>
  <si>
    <t>Ostale usluge</t>
  </si>
  <si>
    <t>Ostali nespomenuti rashodi poslovanja AOP 185</t>
  </si>
  <si>
    <t>Ostali financijski rashodi AOP207</t>
  </si>
  <si>
    <t>3.Uređaji, strojevi i oprema za osatle najene</t>
  </si>
  <si>
    <t>Postrojenja i oprema AOP 360</t>
  </si>
  <si>
    <t>Rashodi za nabavu proizvedene dugotrajne imovine AOP 360</t>
  </si>
  <si>
    <t>V.RASHODI ZA NABAVU NEFINANCIJSKE IMOVINE AOP 341</t>
  </si>
  <si>
    <t>NOVČANA SREDSTVA AOP 641</t>
  </si>
  <si>
    <t xml:space="preserve">       ZA RAZDOBLJE SIJEČANJ-LIPANJ 2018. GODINE</t>
  </si>
  <si>
    <t>2018.</t>
  </si>
  <si>
    <t>2Komunikacijska oprema</t>
  </si>
  <si>
    <t>STANJE NOVČANIH SREDSTAVA NA KRAJU ŠESTOMJESJEČJA IZNOSI 0,30 kn, A SASTOJI SE OD:</t>
  </si>
  <si>
    <t>OBVEZA JE MJESEC SRPANJ. NA NEDOSPJELE OBVEZE OTPADA 488723,82kn - IZMIRENJE</t>
  </si>
  <si>
    <t>OBVEZA JE MJESEC SRPANJ za plaće - 488723,824 kn, a od HZZO-a krajem godine 14 401,64 kn.</t>
  </si>
  <si>
    <t>povučenih sredstava vlastitih 0,06 kn i 0,24 kamate.</t>
  </si>
  <si>
    <t>Prihod za izmirenje računa prosinac 2017. iznosi (26 271,51 kn) UKUPNO= 742 279,57 kn.</t>
  </si>
  <si>
    <t>PRIHOD OD ŽUPANIJE  716 008,06 kn.</t>
  </si>
  <si>
    <t>STANJE OBVEZA NA KRAJU IZVJEŠTAJNOG RAZDOBLJA  IZNOSI 559214 kn</t>
  </si>
  <si>
    <t>MATERIJALNE RASHODE OTPADA  55 814,17 kn</t>
  </si>
  <si>
    <t>STANJE DOSPJELIH OBVEZA NA KRAJU IZVJEŠTAJNOG RAZDOBLJA IZNOSI 556 088  kn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</si>
</sst>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24">
      <selection activeCell="A147" sqref="A147"/>
    </sheetView>
  </sheetViews>
  <sheetFormatPr defaultColWidth="9.140625" defaultRowHeight="12.75"/>
  <cols>
    <col min="7" max="7" width="17.140625" style="0" customWidth="1"/>
    <col min="8" max="8" width="15.7109375" style="0" customWidth="1"/>
  </cols>
  <sheetData>
    <row r="1" ht="12.75">
      <c r="A1" t="s">
        <v>0</v>
      </c>
    </row>
    <row r="2" ht="12.75">
      <c r="A2" t="s">
        <v>1</v>
      </c>
    </row>
    <row r="5" ht="12.75">
      <c r="B5" t="s">
        <v>2</v>
      </c>
    </row>
    <row r="6" ht="12.75">
      <c r="B6" s="2" t="s">
        <v>86</v>
      </c>
    </row>
    <row r="9" ht="12.75">
      <c r="A9" t="s">
        <v>3</v>
      </c>
    </row>
    <row r="10" ht="12.75">
      <c r="A10" t="s">
        <v>4</v>
      </c>
    </row>
    <row r="11" ht="12.75">
      <c r="A11" t="s">
        <v>5</v>
      </c>
    </row>
    <row r="13" ht="12.75">
      <c r="A13" t="s">
        <v>6</v>
      </c>
    </row>
    <row r="14" ht="12.75">
      <c r="A14" t="s">
        <v>7</v>
      </c>
    </row>
    <row r="16" ht="12.75">
      <c r="A16" t="s">
        <v>8</v>
      </c>
    </row>
    <row r="17" ht="12.75">
      <c r="A17" t="s">
        <v>9</v>
      </c>
    </row>
    <row r="19" ht="12.75">
      <c r="A19" t="s">
        <v>10</v>
      </c>
    </row>
    <row r="24" ht="12.75">
      <c r="H24" s="5" t="s">
        <v>87</v>
      </c>
    </row>
    <row r="25" spans="1:8" ht="12.75">
      <c r="A25" s="1" t="s">
        <v>11</v>
      </c>
      <c r="B25" s="1"/>
      <c r="H25" s="1">
        <f>SUM(H52)</f>
        <v>3795964</v>
      </c>
    </row>
    <row r="26" spans="1:8" ht="12.75">
      <c r="A26" s="1"/>
      <c r="B26" s="1"/>
      <c r="H26" s="1"/>
    </row>
    <row r="28" spans="1:8" ht="12.75">
      <c r="A28" s="1" t="s">
        <v>66</v>
      </c>
      <c r="H28" s="1">
        <f>SUM(H29)</f>
        <v>0</v>
      </c>
    </row>
    <row r="29" spans="1:8" ht="12.75">
      <c r="A29" s="1" t="s">
        <v>67</v>
      </c>
      <c r="H29">
        <v>0</v>
      </c>
    </row>
    <row r="31" spans="1:8" ht="12.75">
      <c r="A31" s="1" t="s">
        <v>74</v>
      </c>
      <c r="H31" s="1">
        <f>SUM(H32)</f>
        <v>3001039</v>
      </c>
    </row>
    <row r="32" spans="1:8" ht="12.75">
      <c r="A32" s="2" t="s">
        <v>73</v>
      </c>
      <c r="H32">
        <v>3001039</v>
      </c>
    </row>
    <row r="34" spans="1:8" ht="12.75">
      <c r="A34" s="1" t="s">
        <v>68</v>
      </c>
      <c r="H34" s="1">
        <f>SUM(H35)</f>
        <v>0</v>
      </c>
    </row>
    <row r="35" spans="1:8" ht="12.75">
      <c r="A35" s="2" t="s">
        <v>12</v>
      </c>
      <c r="B35" s="2"/>
      <c r="C35" s="2"/>
      <c r="D35" s="2"/>
      <c r="E35" s="2"/>
      <c r="H35">
        <v>0</v>
      </c>
    </row>
    <row r="37" spans="1:8" s="1" customFormat="1" ht="12.75">
      <c r="A37" s="1" t="s">
        <v>69</v>
      </c>
      <c r="H37" s="1">
        <f>SUM(H39:H39)</f>
        <v>12435</v>
      </c>
    </row>
    <row r="38" s="1" customFormat="1" ht="12.75"/>
    <row r="39" spans="1:8" s="2" customFormat="1" ht="12.75">
      <c r="A39" s="2" t="s">
        <v>70</v>
      </c>
      <c r="H39" s="2">
        <v>12435</v>
      </c>
    </row>
    <row r="41" spans="1:8" ht="12.75">
      <c r="A41" s="1" t="s">
        <v>40</v>
      </c>
      <c r="B41" s="1"/>
      <c r="C41" s="1"/>
      <c r="D41" s="1"/>
      <c r="E41" s="1"/>
      <c r="F41" s="1"/>
      <c r="G41" s="1"/>
      <c r="H41" s="1">
        <f>SUM(H43)</f>
        <v>40210</v>
      </c>
    </row>
    <row r="42" spans="1:8" ht="12.75">
      <c r="A42" s="1" t="s">
        <v>71</v>
      </c>
      <c r="B42" s="1"/>
      <c r="C42" s="1"/>
      <c r="D42" s="1"/>
      <c r="E42" s="1"/>
      <c r="F42" s="1"/>
      <c r="G42" s="1"/>
      <c r="H42" s="1"/>
    </row>
    <row r="43" spans="1:8" s="2" customFormat="1" ht="12.75">
      <c r="A43" s="2" t="s">
        <v>13</v>
      </c>
      <c r="H43" s="1">
        <f>SUM(H44:H44)</f>
        <v>40210</v>
      </c>
    </row>
    <row r="44" spans="1:8" s="2" customFormat="1" ht="12.75">
      <c r="A44" s="2" t="s">
        <v>28</v>
      </c>
      <c r="H44" s="2">
        <v>40210</v>
      </c>
    </row>
    <row r="46" spans="1:8" s="1" customFormat="1" ht="12.75">
      <c r="A46" s="1" t="s">
        <v>41</v>
      </c>
      <c r="H46" s="1">
        <f>SUM(H47)</f>
        <v>742280</v>
      </c>
    </row>
    <row r="47" spans="1:8" ht="12.75">
      <c r="A47" t="s">
        <v>42</v>
      </c>
      <c r="H47" s="4">
        <f>SUM(H48:H48)</f>
        <v>742280</v>
      </c>
    </row>
    <row r="48" spans="1:8" ht="12.75">
      <c r="A48" s="2" t="s">
        <v>72</v>
      </c>
      <c r="H48">
        <v>742280</v>
      </c>
    </row>
    <row r="52" spans="1:8" ht="15.75">
      <c r="A52" s="1" t="s">
        <v>14</v>
      </c>
      <c r="B52" s="1"/>
      <c r="C52" s="1"/>
      <c r="H52" s="3">
        <f>SUM(H28+H31+H34+H37+H41+H46)</f>
        <v>3795964</v>
      </c>
    </row>
    <row r="58" ht="12.75">
      <c r="H58" s="5" t="s">
        <v>87</v>
      </c>
    </row>
    <row r="59" spans="1:8" ht="12.75">
      <c r="A59" s="1" t="s">
        <v>15</v>
      </c>
      <c r="H59" s="1">
        <f>SUM(H62+H78+H103+H115)</f>
        <v>3728329</v>
      </c>
    </row>
    <row r="60" ht="12.75">
      <c r="A60" s="1"/>
    </row>
    <row r="62" spans="1:8" ht="12.75">
      <c r="A62" s="1" t="s">
        <v>75</v>
      </c>
      <c r="B62" s="1"/>
      <c r="C62" s="1"/>
      <c r="D62" s="1"/>
      <c r="E62" s="1"/>
      <c r="F62" s="1"/>
      <c r="G62" s="1"/>
      <c r="H62" s="1">
        <f>SUM(H63+H68+H71)</f>
        <v>2989380</v>
      </c>
    </row>
    <row r="63" spans="1:8" s="1" customFormat="1" ht="12.75">
      <c r="A63" s="1" t="s">
        <v>76</v>
      </c>
      <c r="H63" s="1">
        <f>SUM(H64:H66)</f>
        <v>2028694</v>
      </c>
    </row>
    <row r="64" spans="1:8" s="2" customFormat="1" ht="12.75">
      <c r="A64" s="2" t="s">
        <v>29</v>
      </c>
      <c r="H64" s="2">
        <v>1889761</v>
      </c>
    </row>
    <row r="65" spans="1:8" ht="12.75">
      <c r="A65" s="2" t="s">
        <v>34</v>
      </c>
      <c r="H65">
        <v>0</v>
      </c>
    </row>
    <row r="66" spans="1:8" ht="12.75">
      <c r="A66" s="2" t="s">
        <v>35</v>
      </c>
      <c r="H66">
        <v>138933</v>
      </c>
    </row>
    <row r="67" ht="12.75">
      <c r="A67" s="2"/>
    </row>
    <row r="68" spans="1:8" ht="12.75">
      <c r="A68" s="1" t="s">
        <v>77</v>
      </c>
      <c r="B68" s="1"/>
      <c r="C68" s="1"/>
      <c r="D68" s="1"/>
      <c r="E68" s="1"/>
      <c r="H68" s="1">
        <f>SUM(H69)</f>
        <v>17342</v>
      </c>
    </row>
    <row r="69" spans="1:8" ht="12.75">
      <c r="A69" t="s">
        <v>16</v>
      </c>
      <c r="H69" s="6">
        <v>17342</v>
      </c>
    </row>
    <row r="70" ht="12.75">
      <c r="H70" s="6"/>
    </row>
    <row r="71" spans="1:8" ht="12.75">
      <c r="A71" s="1" t="s">
        <v>43</v>
      </c>
      <c r="H71" s="4">
        <f>SUM(H72+H73+H74)</f>
        <v>943344</v>
      </c>
    </row>
    <row r="72" spans="1:8" s="2" customFormat="1" ht="12.75">
      <c r="A72" s="2" t="s">
        <v>44</v>
      </c>
      <c r="H72" s="6">
        <v>507174</v>
      </c>
    </row>
    <row r="73" spans="1:8" ht="12.75">
      <c r="A73" t="s">
        <v>30</v>
      </c>
      <c r="H73">
        <v>393060</v>
      </c>
    </row>
    <row r="74" spans="1:8" ht="12.75">
      <c r="A74" t="s">
        <v>31</v>
      </c>
      <c r="H74">
        <v>43110</v>
      </c>
    </row>
    <row r="77" ht="11.25" customHeight="1"/>
    <row r="78" spans="1:8" s="1" customFormat="1" ht="12.75">
      <c r="A78" s="1" t="s">
        <v>45</v>
      </c>
      <c r="H78" s="1">
        <f>SUM(H81+H87+H94+H106+H110)</f>
        <v>737540</v>
      </c>
    </row>
    <row r="79" s="1" customFormat="1" ht="12.75"/>
    <row r="80" s="1" customFormat="1" ht="12.75"/>
    <row r="81" spans="1:8" ht="12.75">
      <c r="A81" s="2" t="s">
        <v>46</v>
      </c>
      <c r="H81" s="1">
        <f>SUM(H82:H85)</f>
        <v>208652</v>
      </c>
    </row>
    <row r="82" spans="1:8" ht="12.75">
      <c r="A82" t="s">
        <v>17</v>
      </c>
      <c r="H82">
        <v>31243</v>
      </c>
    </row>
    <row r="83" spans="1:8" ht="12.75">
      <c r="A83" t="s">
        <v>18</v>
      </c>
      <c r="H83">
        <v>174170</v>
      </c>
    </row>
    <row r="84" spans="1:8" ht="12.75">
      <c r="A84" s="2" t="s">
        <v>47</v>
      </c>
      <c r="H84">
        <v>2017</v>
      </c>
    </row>
    <row r="85" spans="1:8" ht="12.75">
      <c r="A85" s="2" t="s">
        <v>48</v>
      </c>
      <c r="H85">
        <v>1222</v>
      </c>
    </row>
    <row r="87" spans="1:8" s="1" customFormat="1" ht="12.75">
      <c r="A87" s="1" t="s">
        <v>49</v>
      </c>
      <c r="H87" s="1">
        <f>SUM(H88:H92)</f>
        <v>430716</v>
      </c>
    </row>
    <row r="88" spans="1:8" ht="12.75">
      <c r="A88" t="s">
        <v>32</v>
      </c>
      <c r="H88">
        <v>34659</v>
      </c>
    </row>
    <row r="89" spans="1:8" ht="12.75">
      <c r="A89" t="s">
        <v>61</v>
      </c>
      <c r="H89">
        <v>349937</v>
      </c>
    </row>
    <row r="90" spans="1:8" ht="12.75">
      <c r="A90" t="s">
        <v>62</v>
      </c>
      <c r="H90">
        <v>38071</v>
      </c>
    </row>
    <row r="91" spans="1:8" ht="12.75">
      <c r="A91" t="s">
        <v>63</v>
      </c>
      <c r="H91">
        <v>2224</v>
      </c>
    </row>
    <row r="92" spans="1:8" ht="12.75">
      <c r="A92" s="2" t="s">
        <v>64</v>
      </c>
      <c r="H92">
        <v>5825</v>
      </c>
    </row>
    <row r="94" spans="1:8" s="1" customFormat="1" ht="12.75">
      <c r="A94" s="1" t="s">
        <v>50</v>
      </c>
      <c r="H94" s="1">
        <f>SUM(H95:H102)</f>
        <v>84459</v>
      </c>
    </row>
    <row r="95" spans="1:8" ht="12.75">
      <c r="A95" t="s">
        <v>19</v>
      </c>
      <c r="H95">
        <v>15992</v>
      </c>
    </row>
    <row r="96" spans="1:8" ht="12.75">
      <c r="A96" t="s">
        <v>20</v>
      </c>
      <c r="H96">
        <v>34501</v>
      </c>
    </row>
    <row r="97" spans="1:8" ht="12.75">
      <c r="A97" t="s">
        <v>21</v>
      </c>
      <c r="H97">
        <v>4701</v>
      </c>
    </row>
    <row r="98" spans="1:8" ht="12.75">
      <c r="A98" t="s">
        <v>22</v>
      </c>
      <c r="H98">
        <v>19719</v>
      </c>
    </row>
    <row r="99" spans="1:8" ht="12.75">
      <c r="A99" s="2" t="s">
        <v>51</v>
      </c>
      <c r="H99">
        <v>320</v>
      </c>
    </row>
    <row r="100" spans="1:8" ht="12.75">
      <c r="A100" s="2" t="s">
        <v>52</v>
      </c>
      <c r="H100">
        <v>2891</v>
      </c>
    </row>
    <row r="101" spans="1:8" ht="12.75">
      <c r="A101" s="2" t="s">
        <v>53</v>
      </c>
      <c r="H101">
        <v>5889</v>
      </c>
    </row>
    <row r="102" spans="1:8" ht="12.75">
      <c r="A102" s="2" t="s">
        <v>54</v>
      </c>
      <c r="H102">
        <v>446</v>
      </c>
    </row>
    <row r="103" spans="1:8" ht="12.75">
      <c r="A103" s="1" t="s">
        <v>78</v>
      </c>
      <c r="H103" s="1">
        <f>SUM(H104)</f>
        <v>0</v>
      </c>
    </row>
    <row r="104" spans="1:8" ht="12.75">
      <c r="A104" s="2" t="s">
        <v>54</v>
      </c>
      <c r="H104">
        <v>0</v>
      </c>
    </row>
    <row r="106" spans="1:8" s="1" customFormat="1" ht="12.75">
      <c r="A106" s="1" t="s">
        <v>55</v>
      </c>
      <c r="H106" s="1">
        <f>SUM(H107)</f>
        <v>0</v>
      </c>
    </row>
    <row r="107" spans="1:8" ht="12.75">
      <c r="A107" t="s">
        <v>33</v>
      </c>
      <c r="H107">
        <v>0</v>
      </c>
    </row>
    <row r="110" spans="1:8" s="1" customFormat="1" ht="12.75">
      <c r="A110" s="1" t="s">
        <v>79</v>
      </c>
      <c r="H110" s="1">
        <f>SUM(H111:H114)</f>
        <v>13713</v>
      </c>
    </row>
    <row r="111" spans="1:8" s="2" customFormat="1" ht="12.75">
      <c r="A111" s="2" t="s">
        <v>56</v>
      </c>
      <c r="H111" s="2">
        <v>0</v>
      </c>
    </row>
    <row r="112" spans="1:8" ht="12.75">
      <c r="A112" s="2" t="s">
        <v>57</v>
      </c>
      <c r="H112">
        <v>350</v>
      </c>
    </row>
    <row r="113" spans="1:8" ht="12.75">
      <c r="A113" s="2" t="s">
        <v>58</v>
      </c>
      <c r="H113">
        <v>13363</v>
      </c>
    </row>
    <row r="114" spans="1:8" ht="12.75">
      <c r="A114" s="2" t="s">
        <v>59</v>
      </c>
      <c r="H114">
        <v>0</v>
      </c>
    </row>
    <row r="115" spans="1:8" ht="12.75">
      <c r="A115" s="1" t="s">
        <v>60</v>
      </c>
      <c r="B115" s="1"/>
      <c r="C115" s="1"/>
      <c r="D115" s="1"/>
      <c r="E115" s="1"/>
      <c r="F115" s="1"/>
      <c r="G115" s="1"/>
      <c r="H115" s="1">
        <f>SUM(H117)</f>
        <v>1409</v>
      </c>
    </row>
    <row r="117" spans="1:8" s="1" customFormat="1" ht="12.75">
      <c r="A117" s="1" t="s">
        <v>80</v>
      </c>
      <c r="H117" s="1">
        <f>SUM(H118)</f>
        <v>1409</v>
      </c>
    </row>
    <row r="118" spans="1:8" ht="12.75">
      <c r="A118" t="s">
        <v>23</v>
      </c>
      <c r="H118">
        <v>1409</v>
      </c>
    </row>
    <row r="120" s="2" customFormat="1" ht="12.75"/>
    <row r="122" spans="1:8" s="1" customFormat="1" ht="12.75">
      <c r="A122" s="1" t="s">
        <v>84</v>
      </c>
      <c r="H122" s="1">
        <f>SUM(H124)</f>
        <v>45447</v>
      </c>
    </row>
    <row r="124" spans="1:8" s="1" customFormat="1" ht="12.75">
      <c r="A124" s="1" t="s">
        <v>83</v>
      </c>
      <c r="H124" s="1">
        <f>SUM(H125)</f>
        <v>45447</v>
      </c>
    </row>
    <row r="125" spans="1:8" ht="12.75">
      <c r="A125" s="1" t="s">
        <v>82</v>
      </c>
      <c r="H125">
        <f>SUM(H126:H128)</f>
        <v>45447</v>
      </c>
    </row>
    <row r="126" spans="1:8" ht="12.75">
      <c r="A126" s="2" t="s">
        <v>65</v>
      </c>
      <c r="H126">
        <v>39554</v>
      </c>
    </row>
    <row r="127" spans="1:8" ht="12.75">
      <c r="A127" s="2" t="s">
        <v>88</v>
      </c>
      <c r="H127">
        <v>2190</v>
      </c>
    </row>
    <row r="128" spans="1:8" ht="12.75">
      <c r="A128" s="2" t="s">
        <v>81</v>
      </c>
      <c r="H128">
        <v>3703</v>
      </c>
    </row>
    <row r="130" spans="1:8" s="9" customFormat="1" ht="15">
      <c r="A130" s="9" t="s">
        <v>25</v>
      </c>
      <c r="H130" s="9">
        <f>SUM(H59)</f>
        <v>3728329</v>
      </c>
    </row>
    <row r="131" spans="1:8" s="9" customFormat="1" ht="15">
      <c r="A131" s="9" t="s">
        <v>26</v>
      </c>
      <c r="H131" s="9">
        <f>SUM(H122)</f>
        <v>45447</v>
      </c>
    </row>
    <row r="132" spans="1:8" s="3" customFormat="1" ht="15.75">
      <c r="A132" s="3" t="s">
        <v>24</v>
      </c>
      <c r="H132" s="3">
        <f>SUM(H130+H131)</f>
        <v>3773776</v>
      </c>
    </row>
    <row r="134" ht="12.75">
      <c r="A134" s="2" t="s">
        <v>94</v>
      </c>
    </row>
    <row r="135" ht="12.75">
      <c r="A135" s="2" t="s">
        <v>93</v>
      </c>
    </row>
    <row r="137" spans="2:6" ht="12.75">
      <c r="B137" s="1" t="s">
        <v>85</v>
      </c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="7" customFormat="1" ht="12">
      <c r="A139" s="8" t="s">
        <v>89</v>
      </c>
    </row>
    <row r="140" s="8" customFormat="1" ht="12">
      <c r="A140" s="8" t="s">
        <v>92</v>
      </c>
    </row>
    <row r="141" s="8" customFormat="1" ht="12"/>
    <row r="142" s="8" customFormat="1" ht="12"/>
    <row r="144" ht="15.75">
      <c r="B144" s="3" t="s">
        <v>27</v>
      </c>
    </row>
    <row r="146" ht="12.75">
      <c r="A146" s="2" t="s">
        <v>95</v>
      </c>
    </row>
    <row r="147" ht="12.75">
      <c r="A147" s="2" t="s">
        <v>97</v>
      </c>
    </row>
    <row r="148" ht="12.75">
      <c r="A148" s="2" t="s">
        <v>96</v>
      </c>
    </row>
    <row r="149" ht="12.75">
      <c r="A149" s="2" t="s">
        <v>90</v>
      </c>
    </row>
    <row r="150" ht="12.75">
      <c r="A150" s="2" t="s">
        <v>91</v>
      </c>
    </row>
    <row r="156" spans="1:6" ht="12.75">
      <c r="A156" t="s">
        <v>36</v>
      </c>
      <c r="F156" t="s">
        <v>38</v>
      </c>
    </row>
    <row r="157" spans="1:6" ht="12.75">
      <c r="A157" t="s">
        <v>37</v>
      </c>
      <c r="F157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2017-07-07T14:43:28Z</cp:lastPrinted>
  <dcterms:created xsi:type="dcterms:W3CDTF">2011-02-10T09:36:35Z</dcterms:created>
  <dcterms:modified xsi:type="dcterms:W3CDTF">2018-07-10T06:10:18Z</dcterms:modified>
  <cp:category/>
  <cp:version/>
  <cp:contentType/>
  <cp:contentStatus/>
</cp:coreProperties>
</file>