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40" windowHeight="7500" activeTab="0"/>
  </bookViews>
  <sheets>
    <sheet name="PL.NAB.2020" sheetId="1" r:id="rId1"/>
    <sheet name="2.reb.esef konačna verzija" sheetId="2" r:id="rId2"/>
  </sheets>
  <definedNames/>
  <calcPr fullCalcOnLoad="1"/>
</workbook>
</file>

<file path=xl/sharedStrings.xml><?xml version="1.0" encoding="utf-8"?>
<sst xmlns="http://schemas.openxmlformats.org/spreadsheetml/2006/main" count="655" uniqueCount="159">
  <si>
    <t>Red.br.</t>
  </si>
  <si>
    <t>Konto</t>
  </si>
  <si>
    <t>PREDMET NABAVE</t>
  </si>
  <si>
    <t>Procijenjena vrijednost bez PDV-a</t>
  </si>
  <si>
    <t>Planirana vrijednost s PDV-om</t>
  </si>
  <si>
    <t>Izvor sredstava</t>
  </si>
  <si>
    <t>Vrsta postupka</t>
  </si>
  <si>
    <t>Uredski materijal</t>
  </si>
  <si>
    <t>Materijal i sredstva za čišćenje</t>
  </si>
  <si>
    <t>Električna energija</t>
  </si>
  <si>
    <t>Ugljen,drva,teško ulje i dr.</t>
  </si>
  <si>
    <t>Mat.i dij.za tek i inv održavanje opreme</t>
  </si>
  <si>
    <t>Službena i radna odjeća i obuća</t>
  </si>
  <si>
    <t>Usl.tek.i inv.održ.građ.objekta</t>
  </si>
  <si>
    <t>Usl.tek.i inv.održ.opreme</t>
  </si>
  <si>
    <t>Opskrba vodom</t>
  </si>
  <si>
    <t>Iznošenje i odvoz smeća</t>
  </si>
  <si>
    <t>Deratizacija i dezinsekcija</t>
  </si>
  <si>
    <t>Dimnjačarske usluge</t>
  </si>
  <si>
    <t>Ostale komunalne usluge</t>
  </si>
  <si>
    <t>Usluge ažuriranja računalnih baza</t>
  </si>
  <si>
    <t>Ostale računalne usluge</t>
  </si>
  <si>
    <t>Reprezentacija</t>
  </si>
  <si>
    <t>Ostali nespomenuti rashodi poslovanja</t>
  </si>
  <si>
    <t>Literatura/publikacije,časopisi, glasila</t>
  </si>
  <si>
    <t>SREDNJA ŠKOLA LOVRE MONTIJA KNIN</t>
  </si>
  <si>
    <t>Računala i računalna oprema</t>
  </si>
  <si>
    <t>Mat.i dij.za tek i inv održavanje građ.objekata</t>
  </si>
  <si>
    <t>Proračun županije</t>
  </si>
  <si>
    <t>Predsjednik Školskog odbora:</t>
  </si>
  <si>
    <t>Mirko Antunović</t>
  </si>
  <si>
    <t>Ugovorni okvirni sporazum</t>
  </si>
  <si>
    <t>ugovor</t>
  </si>
  <si>
    <t>Mirela Jelovina Koštroman</t>
  </si>
  <si>
    <t>Knjige</t>
  </si>
  <si>
    <t>Ravnatelj:</t>
  </si>
  <si>
    <t>Ostali matrijal za potrebe redovitog posl.</t>
  </si>
  <si>
    <t>Ostale nespomenute usluge</t>
  </si>
  <si>
    <t>Ostala uredska oprema</t>
  </si>
  <si>
    <t>Radio i TV prijemnici</t>
  </si>
  <si>
    <t>Usluge telefona.telefaksa i interneta</t>
  </si>
  <si>
    <t xml:space="preserve"> Javna nabava - županija</t>
  </si>
  <si>
    <t xml:space="preserve">Proračun Županije, </t>
  </si>
  <si>
    <t xml:space="preserve">Vlastiti prihod </t>
  </si>
  <si>
    <t>Prihod posebne namjene</t>
  </si>
  <si>
    <t>Vlastiti prihod</t>
  </si>
  <si>
    <t xml:space="preserve">Proračun županije </t>
  </si>
  <si>
    <t>Vlastita sredstva</t>
  </si>
  <si>
    <t>Namjenska sredstva- roditelji učenika</t>
  </si>
  <si>
    <t xml:space="preserve">Proračun županije i vlastiti prihod </t>
  </si>
  <si>
    <t>Sitan inventar</t>
  </si>
  <si>
    <t>Ostali matrijal za tek.i inv. održ.</t>
  </si>
  <si>
    <t>Ostale usluge za komunikaciju i prijevoz</t>
  </si>
  <si>
    <t>Ostale usluge tek.i inv.održavanja</t>
  </si>
  <si>
    <t>Naknade za smještaj na sl. putu u zemlji</t>
  </si>
  <si>
    <t xml:space="preserve">Ostale usluge tek.i inv.održavanja </t>
  </si>
  <si>
    <t>Grafičke usl.,tiskanje, kopiranje, uvez.</t>
  </si>
  <si>
    <t>Uredski namještaj</t>
  </si>
  <si>
    <t>Oprema za grijanje, ventilaciju i hlađenje</t>
  </si>
  <si>
    <t>Oprema za održavanje prostorija</t>
  </si>
  <si>
    <t>Sportska oprema</t>
  </si>
  <si>
    <t>Voditelj računovodstva:</t>
  </si>
  <si>
    <t>Slavica Stojak</t>
  </si>
  <si>
    <t>Motorni benzin i dizel gorivo</t>
  </si>
  <si>
    <t>Strojevi</t>
  </si>
  <si>
    <t>Oprema</t>
  </si>
  <si>
    <t>Renta car i taxi prijevoz</t>
  </si>
  <si>
    <t>Film i izrada fotografija</t>
  </si>
  <si>
    <t>Donacija</t>
  </si>
  <si>
    <t>Ostali instr.,uređaji i oprema</t>
  </si>
  <si>
    <t>Glazbeni instrumenti</t>
  </si>
  <si>
    <t>Pomoći</t>
  </si>
  <si>
    <t>Laboratorijska oprema</t>
  </si>
  <si>
    <t>Uređaji</t>
  </si>
  <si>
    <t>Traktori</t>
  </si>
  <si>
    <t>Ostale intelektualne usluge</t>
  </si>
  <si>
    <t>ugovor /HEP</t>
  </si>
  <si>
    <t>Jednostavna  nabava</t>
  </si>
  <si>
    <t>55110000-4</t>
  </si>
  <si>
    <t>22200000-2</t>
  </si>
  <si>
    <t>09310000-5</t>
  </si>
  <si>
    <t>39294000-9</t>
  </si>
  <si>
    <t>60112000-6</t>
  </si>
  <si>
    <t>90512000-9</t>
  </si>
  <si>
    <t>65000000-3</t>
  </si>
  <si>
    <t>98390000-3</t>
  </si>
  <si>
    <t>3731000-4</t>
  </si>
  <si>
    <t>30121430-6</t>
  </si>
  <si>
    <t>42990000-2</t>
  </si>
  <si>
    <t>39162000-5</t>
  </si>
  <si>
    <t>16700000-2</t>
  </si>
  <si>
    <t>44140000-3</t>
  </si>
  <si>
    <t>Poštarina</t>
  </si>
  <si>
    <t>Zdravstveni pregledi</t>
  </si>
  <si>
    <t>Telefoni i ostali komunikacijski uređaji</t>
  </si>
  <si>
    <t xml:space="preserve"> a na prijedlog ravnatelja Školski odbor na sjednici održanoj …..2019.god. Usvaja</t>
  </si>
  <si>
    <t>Urudžbeni broj:2182/1-12/2-10-19-1</t>
  </si>
  <si>
    <t>Na temelju čl.28 Zakona o javnoj nabavi 120/2016 Ii Financijskog plana za 2019. god.,</t>
  </si>
  <si>
    <t>Brojčana oznaka predmeta nabave po CPV-u</t>
  </si>
  <si>
    <t xml:space="preserve">30192000-1 </t>
  </si>
  <si>
    <t xml:space="preserve">18100000-0 </t>
  </si>
  <si>
    <t>72260000-5</t>
  </si>
  <si>
    <t>09135000-4</t>
  </si>
  <si>
    <t>22113000-5</t>
  </si>
  <si>
    <t>30230000-0</t>
  </si>
  <si>
    <t>30237000-9</t>
  </si>
  <si>
    <t>37421000-5</t>
  </si>
  <si>
    <t>38311000-8</t>
  </si>
  <si>
    <t>38410000-2</t>
  </si>
  <si>
    <t>32320000-2</t>
  </si>
  <si>
    <t>39160000-1</t>
  </si>
  <si>
    <t>39713430-6</t>
  </si>
  <si>
    <t>39831300-9</t>
  </si>
  <si>
    <t>42512000-8</t>
  </si>
  <si>
    <t>44192000-2</t>
  </si>
  <si>
    <t>45453100-8</t>
  </si>
  <si>
    <t>64210000-1</t>
  </si>
  <si>
    <t>65111000-4</t>
  </si>
  <si>
    <t>90923000-3</t>
  </si>
  <si>
    <t>90915000-4</t>
  </si>
  <si>
    <t>5053200-3</t>
  </si>
  <si>
    <t>50710000-5</t>
  </si>
  <si>
    <t>Ostale usl.promidžbe i informiranja</t>
  </si>
  <si>
    <t>2211300-5</t>
  </si>
  <si>
    <t>Pomoći KR</t>
  </si>
  <si>
    <t>Pomoći-OK</t>
  </si>
  <si>
    <t>Pomoći-PD-EU</t>
  </si>
  <si>
    <t>Tisak</t>
  </si>
  <si>
    <t>Promidžbeni materijali</t>
  </si>
  <si>
    <t>63515000-2</t>
  </si>
  <si>
    <t>55524000-9</t>
  </si>
  <si>
    <t>45000000-7</t>
  </si>
  <si>
    <t>39300000-5</t>
  </si>
  <si>
    <t>30213100-6</t>
  </si>
  <si>
    <t>72212700-6</t>
  </si>
  <si>
    <t>79000000-4</t>
  </si>
  <si>
    <t>80200000-6</t>
  </si>
  <si>
    <t>30192700-8</t>
  </si>
  <si>
    <t>1. PLAN NABAVE ZA 2020. godinu</t>
  </si>
  <si>
    <t>55310000-6</t>
  </si>
  <si>
    <t>Dodatna ulaganja za ostalu nefin.imovinu</t>
  </si>
  <si>
    <t xml:space="preserve">   </t>
  </si>
  <si>
    <t>2.INTERNI REBALANS PLAN NABAVE ZA 2019. godinu</t>
  </si>
  <si>
    <t>Klasa:602-03/19-01/373</t>
  </si>
  <si>
    <t>Donacije</t>
  </si>
  <si>
    <t>Naknade troškova sl. puta</t>
  </si>
  <si>
    <t>Na temelju čl.28 Zakona o javnoj nabavi 120/2016 Ii Financijskog plana za 2020. god.,</t>
  </si>
  <si>
    <t>Usluge razvoja softvera</t>
  </si>
  <si>
    <t>80522000-9</t>
  </si>
  <si>
    <t>NAPR</t>
  </si>
  <si>
    <t>30199100-1</t>
  </si>
  <si>
    <t>30199000-0</t>
  </si>
  <si>
    <t>Urudžbeni broj:2182/1-12/2-10-20-1</t>
  </si>
  <si>
    <t>Klasa:602-03/20-01/49</t>
  </si>
  <si>
    <t>39130000-2</t>
  </si>
  <si>
    <t>64100000-7</t>
  </si>
  <si>
    <t>6000000-8</t>
  </si>
  <si>
    <t>44500000-5</t>
  </si>
  <si>
    <t>ugovor /E-ON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</si>
</sst>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0.000"/>
    <numFmt numFmtId="168" formatCode="0.0000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2" fontId="0" fillId="33" borderId="12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2" fontId="0" fillId="33" borderId="0" xfId="0" applyNumberFormat="1" applyFill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2" fillId="33" borderId="17" xfId="0" applyNumberFormat="1" applyFont="1" applyFill="1" applyBorder="1" applyAlignment="1">
      <alignment horizontal="center" vertical="top" wrapText="1" readingOrder="1"/>
    </xf>
    <xf numFmtId="0" fontId="0" fillId="33" borderId="1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43" fillId="33" borderId="17" xfId="0" applyNumberFormat="1" applyFont="1" applyFill="1" applyBorder="1" applyAlignment="1">
      <alignment horizontal="center" vertical="top" wrapText="1" readingOrder="1"/>
    </xf>
    <xf numFmtId="2" fontId="0" fillId="34" borderId="11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43" fillId="37" borderId="0" xfId="0" applyNumberFormat="1" applyFont="1" applyFill="1" applyBorder="1" applyAlignment="1">
      <alignment horizontal="center" vertical="top" wrapText="1" readingOrder="1"/>
    </xf>
    <xf numFmtId="0" fontId="0" fillId="33" borderId="0" xfId="0" applyFill="1" applyAlignment="1">
      <alignment wrapText="1"/>
    </xf>
    <xf numFmtId="2" fontId="0" fillId="38" borderId="11" xfId="0" applyNumberFormat="1" applyFill="1" applyBorder="1" applyAlignment="1">
      <alignment/>
    </xf>
    <xf numFmtId="2" fontId="0" fillId="38" borderId="12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42" fillId="33" borderId="17" xfId="0" applyNumberFormat="1" applyFont="1" applyFill="1" applyBorder="1" applyAlignment="1">
      <alignment wrapText="1" readingOrder="1"/>
    </xf>
    <xf numFmtId="0" fontId="42" fillId="33" borderId="2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61">
      <selection activeCell="H17" sqref="H17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27.140625" style="2" customWidth="1"/>
    <col min="4" max="4" width="13.421875" style="0" customWidth="1"/>
    <col min="5" max="5" width="13.8515625" style="19" customWidth="1"/>
    <col min="6" max="6" width="17.57421875" style="0" customWidth="1"/>
    <col min="7" max="7" width="15.8515625" style="0" customWidth="1"/>
    <col min="8" max="8" width="14.140625" style="0" customWidth="1"/>
    <col min="9" max="9" width="11.8515625" style="19" customWidth="1"/>
    <col min="11" max="11" width="26.8515625" style="0" bestFit="1" customWidth="1"/>
    <col min="12" max="12" width="23.7109375" style="0" customWidth="1"/>
  </cols>
  <sheetData>
    <row r="1" ht="12.75">
      <c r="A1" t="s">
        <v>153</v>
      </c>
    </row>
    <row r="2" ht="12.75">
      <c r="A2" t="s">
        <v>152</v>
      </c>
    </row>
    <row r="3" spans="1:9" s="12" customFormat="1" ht="15.75">
      <c r="A3" s="12" t="s">
        <v>25</v>
      </c>
      <c r="C3" s="13"/>
      <c r="E3" s="20"/>
      <c r="I3" s="20"/>
    </row>
    <row r="4" ht="12.75">
      <c r="A4" s="16" t="s">
        <v>146</v>
      </c>
    </row>
    <row r="5" ht="12.75">
      <c r="A5" t="s">
        <v>95</v>
      </c>
    </row>
    <row r="6" spans="3:9" s="10" customFormat="1" ht="18.75" thickBot="1">
      <c r="C6" s="11" t="s">
        <v>138</v>
      </c>
      <c r="E6" s="21"/>
      <c r="I6" s="21"/>
    </row>
    <row r="7" spans="1:9" s="2" customFormat="1" ht="64.5" thickBot="1">
      <c r="A7" s="1" t="s">
        <v>0</v>
      </c>
      <c r="B7" s="1" t="s">
        <v>1</v>
      </c>
      <c r="C7" s="1" t="s">
        <v>2</v>
      </c>
      <c r="D7" s="1" t="s">
        <v>3</v>
      </c>
      <c r="E7" s="22" t="s">
        <v>4</v>
      </c>
      <c r="F7" s="1" t="s">
        <v>5</v>
      </c>
      <c r="G7" s="1" t="s">
        <v>6</v>
      </c>
      <c r="H7" s="24" t="s">
        <v>31</v>
      </c>
      <c r="I7" s="33" t="s">
        <v>98</v>
      </c>
    </row>
    <row r="8" spans="1:10" ht="34.5" customHeight="1" thickBot="1">
      <c r="A8" s="3">
        <v>1</v>
      </c>
      <c r="B8" s="3">
        <v>32113</v>
      </c>
      <c r="C8" s="4" t="s">
        <v>54</v>
      </c>
      <c r="D8" s="5">
        <f>SUM(E8)-((E8)*13/113)</f>
        <v>15044.24778761062</v>
      </c>
      <c r="E8" s="54">
        <v>17000</v>
      </c>
      <c r="F8" s="4" t="s">
        <v>42</v>
      </c>
      <c r="G8" s="4" t="s">
        <v>77</v>
      </c>
      <c r="H8" s="25"/>
      <c r="I8" s="31" t="s">
        <v>78</v>
      </c>
      <c r="J8" s="44"/>
    </row>
    <row r="9" spans="1:9" ht="34.5" customHeight="1" thickBot="1">
      <c r="A9" s="14">
        <v>2</v>
      </c>
      <c r="B9" s="3">
        <v>32211</v>
      </c>
      <c r="C9" s="4" t="s">
        <v>7</v>
      </c>
      <c r="D9" s="5">
        <f aca="true" t="shared" si="0" ref="D9:D33">SUM(E9)-((E9)*25/125)</f>
        <v>19680</v>
      </c>
      <c r="E9" s="54">
        <v>24600</v>
      </c>
      <c r="F9" s="4" t="s">
        <v>42</v>
      </c>
      <c r="G9" s="4" t="s">
        <v>77</v>
      </c>
      <c r="H9" s="25"/>
      <c r="I9" s="31" t="s">
        <v>99</v>
      </c>
    </row>
    <row r="10" spans="1:9" ht="34.5" customHeight="1" thickBot="1">
      <c r="A10" s="14"/>
      <c r="B10" s="3">
        <v>32211</v>
      </c>
      <c r="C10" s="4" t="s">
        <v>7</v>
      </c>
      <c r="D10" s="5">
        <f>SUM(E10)-((E10)*25/125)</f>
        <v>6088.8</v>
      </c>
      <c r="E10" s="54">
        <v>7611</v>
      </c>
      <c r="F10" s="18" t="s">
        <v>126</v>
      </c>
      <c r="G10" s="4" t="s">
        <v>77</v>
      </c>
      <c r="H10" s="25"/>
      <c r="I10" s="34" t="s">
        <v>150</v>
      </c>
    </row>
    <row r="11" spans="1:9" ht="34.5" customHeight="1" thickBot="1">
      <c r="A11" s="6">
        <v>3</v>
      </c>
      <c r="B11" s="6">
        <v>32212</v>
      </c>
      <c r="C11" s="7" t="s">
        <v>24</v>
      </c>
      <c r="D11" s="8">
        <f t="shared" si="0"/>
        <v>4800</v>
      </c>
      <c r="E11" s="17">
        <v>6000</v>
      </c>
      <c r="F11" s="7" t="s">
        <v>28</v>
      </c>
      <c r="G11" s="4" t="s">
        <v>77</v>
      </c>
      <c r="H11" s="26"/>
      <c r="I11" s="31" t="s">
        <v>79</v>
      </c>
    </row>
    <row r="12" spans="1:9" ht="34.5" customHeight="1" thickBot="1">
      <c r="A12" s="6">
        <v>4</v>
      </c>
      <c r="B12" s="6">
        <v>32214</v>
      </c>
      <c r="C12" s="7" t="s">
        <v>8</v>
      </c>
      <c r="D12" s="8">
        <f t="shared" si="0"/>
        <v>19520</v>
      </c>
      <c r="E12" s="17">
        <v>24400</v>
      </c>
      <c r="F12" s="7" t="s">
        <v>28</v>
      </c>
      <c r="G12" s="4" t="s">
        <v>77</v>
      </c>
      <c r="H12" s="26"/>
      <c r="I12" s="29" t="s">
        <v>112</v>
      </c>
    </row>
    <row r="13" spans="1:9" ht="39.75" customHeight="1" thickBot="1">
      <c r="A13" s="6">
        <v>5</v>
      </c>
      <c r="B13" s="6">
        <v>32219</v>
      </c>
      <c r="C13" s="7" t="s">
        <v>36</v>
      </c>
      <c r="D13" s="8">
        <f t="shared" si="0"/>
        <v>5360</v>
      </c>
      <c r="E13" s="17">
        <v>6700</v>
      </c>
      <c r="F13" s="7" t="s">
        <v>46</v>
      </c>
      <c r="G13" s="4" t="s">
        <v>77</v>
      </c>
      <c r="H13" s="26"/>
      <c r="I13" s="56" t="s">
        <v>91</v>
      </c>
    </row>
    <row r="14" spans="1:9" ht="39.75" customHeight="1" thickBot="1">
      <c r="A14" s="6"/>
      <c r="B14" s="6">
        <v>32219</v>
      </c>
      <c r="C14" s="7" t="s">
        <v>36</v>
      </c>
      <c r="D14" s="8">
        <f>SUM(E14)-((E14)*25/125)</f>
        <v>9444</v>
      </c>
      <c r="E14" s="17">
        <v>11805</v>
      </c>
      <c r="F14" s="7" t="s">
        <v>45</v>
      </c>
      <c r="G14" s="4" t="s">
        <v>77</v>
      </c>
      <c r="H14" s="26"/>
      <c r="I14" s="34"/>
    </row>
    <row r="15" spans="1:9" ht="39.75" customHeight="1" thickBot="1">
      <c r="A15" s="6"/>
      <c r="B15" s="6">
        <v>32219</v>
      </c>
      <c r="C15" s="7" t="s">
        <v>36</v>
      </c>
      <c r="D15" s="8">
        <f t="shared" si="0"/>
        <v>4400</v>
      </c>
      <c r="E15" s="17">
        <v>5500</v>
      </c>
      <c r="F15" s="7" t="s">
        <v>48</v>
      </c>
      <c r="G15" s="4" t="s">
        <v>77</v>
      </c>
      <c r="H15" s="26"/>
      <c r="I15" s="34"/>
    </row>
    <row r="16" spans="1:11" ht="39.75" customHeight="1" thickBot="1">
      <c r="A16" s="6"/>
      <c r="B16" s="6">
        <v>32219</v>
      </c>
      <c r="C16" s="7" t="s">
        <v>36</v>
      </c>
      <c r="D16" s="8">
        <f>SUM(E16)-((E16)*25/125)</f>
        <v>6088.8</v>
      </c>
      <c r="E16" s="17">
        <v>7611</v>
      </c>
      <c r="F16" s="7" t="s">
        <v>126</v>
      </c>
      <c r="G16" s="4" t="s">
        <v>77</v>
      </c>
      <c r="H16" s="26"/>
      <c r="I16" s="56" t="s">
        <v>151</v>
      </c>
      <c r="K16" s="44"/>
    </row>
    <row r="17" spans="1:9" ht="39.75" customHeight="1" thickBot="1">
      <c r="A17" s="6">
        <v>6</v>
      </c>
      <c r="B17" s="6">
        <v>32231</v>
      </c>
      <c r="C17" s="7" t="s">
        <v>9</v>
      </c>
      <c r="D17" s="8">
        <f t="shared" si="0"/>
        <v>160000</v>
      </c>
      <c r="E17" s="17">
        <v>200000</v>
      </c>
      <c r="F17" s="7" t="s">
        <v>28</v>
      </c>
      <c r="G17" s="4" t="s">
        <v>77</v>
      </c>
      <c r="H17" s="27" t="s">
        <v>158</v>
      </c>
      <c r="I17" s="32" t="s">
        <v>80</v>
      </c>
    </row>
    <row r="18" spans="1:9" ht="39.75" customHeight="1" thickBot="1">
      <c r="A18" s="6">
        <v>7</v>
      </c>
      <c r="B18" s="6">
        <v>32234</v>
      </c>
      <c r="C18" s="7" t="s">
        <v>63</v>
      </c>
      <c r="D18" s="8">
        <f t="shared" si="0"/>
        <v>681.6</v>
      </c>
      <c r="E18" s="17">
        <v>852</v>
      </c>
      <c r="F18" s="7" t="s">
        <v>28</v>
      </c>
      <c r="G18" s="4" t="s">
        <v>77</v>
      </c>
      <c r="H18" s="28"/>
      <c r="I18" s="34"/>
    </row>
    <row r="19" spans="1:9" ht="39.75" customHeight="1" thickBot="1">
      <c r="A19" s="6">
        <v>8</v>
      </c>
      <c r="B19" s="6">
        <v>32239</v>
      </c>
      <c r="C19" s="7" t="s">
        <v>10</v>
      </c>
      <c r="D19" s="8">
        <f t="shared" si="0"/>
        <v>288000</v>
      </c>
      <c r="E19" s="17">
        <v>360000</v>
      </c>
      <c r="F19" s="7" t="s">
        <v>28</v>
      </c>
      <c r="G19" s="4" t="s">
        <v>41</v>
      </c>
      <c r="H19" s="26" t="s">
        <v>32</v>
      </c>
      <c r="I19" s="32" t="s">
        <v>102</v>
      </c>
    </row>
    <row r="20" spans="1:9" ht="39.75" customHeight="1" thickBot="1">
      <c r="A20" s="6"/>
      <c r="B20" s="6">
        <v>32239</v>
      </c>
      <c r="C20" s="7" t="s">
        <v>10</v>
      </c>
      <c r="D20" s="8">
        <f>SUM(E20)-((E20)*25/125)</f>
        <v>36000</v>
      </c>
      <c r="E20" s="17">
        <v>45000</v>
      </c>
      <c r="F20" s="7" t="s">
        <v>43</v>
      </c>
      <c r="G20" s="4" t="s">
        <v>77</v>
      </c>
      <c r="H20" s="26"/>
      <c r="I20" s="34"/>
    </row>
    <row r="21" spans="1:9" ht="34.5" customHeight="1" thickBot="1">
      <c r="A21" s="6">
        <v>9</v>
      </c>
      <c r="B21" s="6">
        <v>32241</v>
      </c>
      <c r="C21" s="7" t="s">
        <v>27</v>
      </c>
      <c r="D21" s="8">
        <f t="shared" si="0"/>
        <v>35052.8</v>
      </c>
      <c r="E21" s="17">
        <v>43816</v>
      </c>
      <c r="F21" s="7" t="s">
        <v>28</v>
      </c>
      <c r="G21" s="4" t="s">
        <v>77</v>
      </c>
      <c r="H21" s="26"/>
      <c r="I21" s="32" t="s">
        <v>114</v>
      </c>
    </row>
    <row r="22" spans="1:9" ht="34.5" customHeight="1" thickBot="1">
      <c r="A22" s="6"/>
      <c r="B22" s="6">
        <v>32241</v>
      </c>
      <c r="C22" s="7" t="s">
        <v>27</v>
      </c>
      <c r="D22" s="8">
        <f>SUM(E22)-((E22)*25/125)</f>
        <v>8484</v>
      </c>
      <c r="E22" s="17">
        <v>10605</v>
      </c>
      <c r="F22" s="7" t="s">
        <v>43</v>
      </c>
      <c r="G22" s="4" t="s">
        <v>77</v>
      </c>
      <c r="H22" s="26"/>
      <c r="I22" s="35"/>
    </row>
    <row r="23" spans="1:9" ht="34.5" customHeight="1" thickBot="1">
      <c r="A23" s="6"/>
      <c r="B23" s="6">
        <v>32241</v>
      </c>
      <c r="C23" s="7" t="s">
        <v>27</v>
      </c>
      <c r="D23" s="8">
        <f>SUM(E23)-((E23)*25/125)</f>
        <v>5709.6</v>
      </c>
      <c r="E23" s="17">
        <v>7137</v>
      </c>
      <c r="F23" s="7" t="s">
        <v>28</v>
      </c>
      <c r="G23" s="4" t="s">
        <v>77</v>
      </c>
      <c r="H23" s="26"/>
      <c r="I23" s="34"/>
    </row>
    <row r="24" spans="1:9" ht="34.5" customHeight="1" thickBot="1">
      <c r="A24" s="6">
        <v>10</v>
      </c>
      <c r="B24" s="6">
        <v>32242</v>
      </c>
      <c r="C24" s="7" t="s">
        <v>11</v>
      </c>
      <c r="D24" s="8">
        <f t="shared" si="0"/>
        <v>19352</v>
      </c>
      <c r="E24" s="17">
        <v>24190</v>
      </c>
      <c r="F24" s="7" t="s">
        <v>28</v>
      </c>
      <c r="G24" s="4" t="s">
        <v>77</v>
      </c>
      <c r="H24" s="26"/>
      <c r="I24" s="32" t="s">
        <v>105</v>
      </c>
    </row>
    <row r="25" spans="1:9" ht="34.5" customHeight="1" thickBot="1">
      <c r="A25" s="6"/>
      <c r="B25" s="6">
        <v>32242</v>
      </c>
      <c r="C25" s="7" t="s">
        <v>11</v>
      </c>
      <c r="D25" s="8">
        <f>SUM(E25)-((E25)*25/125)</f>
        <v>4770.4</v>
      </c>
      <c r="E25" s="17">
        <v>5963</v>
      </c>
      <c r="F25" s="7" t="s">
        <v>28</v>
      </c>
      <c r="G25" s="4" t="s">
        <v>77</v>
      </c>
      <c r="H25" s="26"/>
      <c r="I25" s="34"/>
    </row>
    <row r="26" spans="1:9" ht="34.5" customHeight="1" thickBot="1">
      <c r="A26" s="6">
        <v>11</v>
      </c>
      <c r="B26" s="6">
        <v>32244</v>
      </c>
      <c r="C26" s="7" t="s">
        <v>51</v>
      </c>
      <c r="D26" s="8">
        <f t="shared" si="0"/>
        <v>1443.2</v>
      </c>
      <c r="E26" s="17">
        <v>1804</v>
      </c>
      <c r="F26" s="7" t="s">
        <v>28</v>
      </c>
      <c r="G26" s="4" t="s">
        <v>77</v>
      </c>
      <c r="H26" s="26"/>
      <c r="I26" s="31" t="s">
        <v>91</v>
      </c>
    </row>
    <row r="27" spans="1:9" ht="34.5" customHeight="1" thickBot="1">
      <c r="A27" s="6"/>
      <c r="B27" s="6">
        <v>32244</v>
      </c>
      <c r="C27" s="7" t="s">
        <v>51</v>
      </c>
      <c r="D27" s="8">
        <f>SUM(E27)-((E27)*25/125)</f>
        <v>400</v>
      </c>
      <c r="E27" s="17">
        <v>500</v>
      </c>
      <c r="F27" s="7" t="s">
        <v>28</v>
      </c>
      <c r="G27" s="4" t="s">
        <v>77</v>
      </c>
      <c r="H27" s="26"/>
      <c r="I27" s="34"/>
    </row>
    <row r="28" spans="1:9" ht="34.5" customHeight="1" thickBot="1">
      <c r="A28" s="6">
        <v>12</v>
      </c>
      <c r="B28" s="6">
        <v>32251</v>
      </c>
      <c r="C28" s="7" t="s">
        <v>50</v>
      </c>
      <c r="D28" s="8">
        <f t="shared" si="0"/>
        <v>18636</v>
      </c>
      <c r="E28" s="17">
        <v>23295</v>
      </c>
      <c r="F28" s="7" t="s">
        <v>28</v>
      </c>
      <c r="G28" s="4" t="s">
        <v>77</v>
      </c>
      <c r="H28" s="26"/>
      <c r="I28" s="32" t="s">
        <v>157</v>
      </c>
    </row>
    <row r="29" spans="1:9" ht="34.5" customHeight="1" thickBot="1">
      <c r="A29" s="6"/>
      <c r="B29" s="6">
        <v>32251</v>
      </c>
      <c r="C29" s="7" t="s">
        <v>50</v>
      </c>
      <c r="D29" s="8">
        <f t="shared" si="0"/>
        <v>800</v>
      </c>
      <c r="E29" s="17">
        <v>1000</v>
      </c>
      <c r="F29" s="7" t="s">
        <v>48</v>
      </c>
      <c r="G29" s="4" t="s">
        <v>77</v>
      </c>
      <c r="H29" s="26"/>
      <c r="I29" s="34"/>
    </row>
    <row r="30" spans="1:9" ht="34.5" customHeight="1" thickBot="1">
      <c r="A30" s="6"/>
      <c r="B30" s="6">
        <v>32251</v>
      </c>
      <c r="C30" s="7" t="s">
        <v>50</v>
      </c>
      <c r="D30" s="8">
        <f>SUM(E30)-((E30)*25/125)</f>
        <v>6088.8</v>
      </c>
      <c r="E30" s="17">
        <v>7611</v>
      </c>
      <c r="F30" s="18" t="s">
        <v>126</v>
      </c>
      <c r="G30" s="4" t="s">
        <v>77</v>
      </c>
      <c r="H30" s="7"/>
      <c r="I30" s="29"/>
    </row>
    <row r="31" spans="1:9" ht="34.5" customHeight="1" thickBot="1">
      <c r="A31" s="6">
        <v>13</v>
      </c>
      <c r="B31" s="6">
        <v>32271</v>
      </c>
      <c r="C31" s="7" t="s">
        <v>12</v>
      </c>
      <c r="D31" s="8">
        <f t="shared" si="0"/>
        <v>5839.2</v>
      </c>
      <c r="E31" s="17">
        <v>7299</v>
      </c>
      <c r="F31" s="7" t="s">
        <v>28</v>
      </c>
      <c r="G31" s="4" t="s">
        <v>77</v>
      </c>
      <c r="H31" s="25"/>
      <c r="I31" s="57" t="s">
        <v>100</v>
      </c>
    </row>
    <row r="32" spans="1:9" ht="34.5" customHeight="1" thickBot="1">
      <c r="A32" s="6">
        <v>14</v>
      </c>
      <c r="B32" s="6">
        <v>32311</v>
      </c>
      <c r="C32" s="7" t="s">
        <v>40</v>
      </c>
      <c r="D32" s="8">
        <f t="shared" si="0"/>
        <v>7600</v>
      </c>
      <c r="E32" s="17">
        <v>9500</v>
      </c>
      <c r="F32" s="7" t="s">
        <v>28</v>
      </c>
      <c r="G32" s="4" t="s">
        <v>77</v>
      </c>
      <c r="H32" s="26"/>
      <c r="I32" s="32" t="s">
        <v>116</v>
      </c>
    </row>
    <row r="33" spans="1:9" ht="34.5" customHeight="1" thickBot="1">
      <c r="A33" s="6">
        <v>15</v>
      </c>
      <c r="B33" s="6">
        <v>32313</v>
      </c>
      <c r="C33" s="7" t="s">
        <v>92</v>
      </c>
      <c r="D33" s="8">
        <f t="shared" si="0"/>
        <v>3744</v>
      </c>
      <c r="E33" s="17">
        <v>4680</v>
      </c>
      <c r="F33" s="7" t="s">
        <v>28</v>
      </c>
      <c r="G33" s="4" t="s">
        <v>77</v>
      </c>
      <c r="H33" s="26"/>
      <c r="I33" s="47" t="s">
        <v>155</v>
      </c>
    </row>
    <row r="34" spans="1:9" ht="34.5" customHeight="1" thickBot="1">
      <c r="A34" s="6">
        <v>16</v>
      </c>
      <c r="B34" s="6">
        <v>32314</v>
      </c>
      <c r="C34" s="7" t="s">
        <v>66</v>
      </c>
      <c r="D34" s="8">
        <f>SUM(E34)-((E34)*25/125)</f>
        <v>2834.4</v>
      </c>
      <c r="E34" s="17">
        <v>3543</v>
      </c>
      <c r="F34" s="7" t="s">
        <v>28</v>
      </c>
      <c r="G34" s="4" t="s">
        <v>77</v>
      </c>
      <c r="H34" s="26"/>
      <c r="I34" s="47" t="s">
        <v>156</v>
      </c>
    </row>
    <row r="35" spans="1:9" ht="34.5" customHeight="1" thickBot="1">
      <c r="A35" s="6">
        <v>17</v>
      </c>
      <c r="B35" s="6">
        <v>32319</v>
      </c>
      <c r="C35" s="7" t="s">
        <v>52</v>
      </c>
      <c r="D35" s="8">
        <f>SUM(E35)-((E35)*25/125)</f>
        <v>6169.6</v>
      </c>
      <c r="E35" s="17">
        <v>7712</v>
      </c>
      <c r="F35" s="7" t="s">
        <v>28</v>
      </c>
      <c r="G35" s="4" t="s">
        <v>77</v>
      </c>
      <c r="H35" s="26"/>
      <c r="I35" s="32" t="s">
        <v>82</v>
      </c>
    </row>
    <row r="36" spans="1:9" ht="34.5" customHeight="1" thickBot="1">
      <c r="A36" s="6"/>
      <c r="B36" s="6">
        <v>32319</v>
      </c>
      <c r="C36" s="7" t="s">
        <v>52</v>
      </c>
      <c r="D36" s="8">
        <f>SUM(E36)-((E36)*25/125)</f>
        <v>14880</v>
      </c>
      <c r="E36" s="17">
        <v>18600</v>
      </c>
      <c r="F36" s="7" t="s">
        <v>45</v>
      </c>
      <c r="G36" s="4" t="s">
        <v>77</v>
      </c>
      <c r="H36" s="26"/>
      <c r="I36" s="34"/>
    </row>
    <row r="37" spans="1:12" ht="34.5" customHeight="1" thickBot="1">
      <c r="A37" s="6"/>
      <c r="B37" s="6">
        <v>32319</v>
      </c>
      <c r="C37" s="7" t="s">
        <v>52</v>
      </c>
      <c r="D37" s="8">
        <f>SUM(E37)-((E37)*25/125)</f>
        <v>76000</v>
      </c>
      <c r="E37" s="17">
        <v>95000</v>
      </c>
      <c r="F37" s="18" t="s">
        <v>126</v>
      </c>
      <c r="G37" s="4" t="s">
        <v>77</v>
      </c>
      <c r="H37" s="26"/>
      <c r="I37" s="34" t="s">
        <v>129</v>
      </c>
      <c r="L37" s="19"/>
    </row>
    <row r="38" spans="1:10" ht="34.5" customHeight="1" thickBot="1">
      <c r="A38" s="6">
        <v>18</v>
      </c>
      <c r="B38" s="6">
        <v>32321</v>
      </c>
      <c r="C38" s="7" t="s">
        <v>13</v>
      </c>
      <c r="D38" s="8">
        <f aca="true" t="shared" si="1" ref="D38:D46">SUM(E38)-((E38)*25/125)</f>
        <v>54231.2</v>
      </c>
      <c r="E38" s="17">
        <v>67789</v>
      </c>
      <c r="F38" s="7" t="s">
        <v>28</v>
      </c>
      <c r="G38" s="4" t="s">
        <v>77</v>
      </c>
      <c r="H38" s="26"/>
      <c r="I38" s="32" t="s">
        <v>121</v>
      </c>
      <c r="J38" s="44"/>
    </row>
    <row r="39" spans="1:9" ht="34.5" customHeight="1" thickBot="1">
      <c r="A39" s="6"/>
      <c r="B39" s="6">
        <v>32321</v>
      </c>
      <c r="C39" s="7" t="s">
        <v>13</v>
      </c>
      <c r="D39" s="8">
        <f t="shared" si="1"/>
        <v>4000</v>
      </c>
      <c r="E39" s="17">
        <v>5000</v>
      </c>
      <c r="F39" s="7" t="s">
        <v>43</v>
      </c>
      <c r="G39" s="4" t="s">
        <v>77</v>
      </c>
      <c r="H39" s="26"/>
      <c r="I39" s="34"/>
    </row>
    <row r="40" spans="1:9" ht="34.5" customHeight="1" thickBot="1">
      <c r="A40" s="6"/>
      <c r="B40" s="6">
        <v>32321</v>
      </c>
      <c r="C40" s="7" t="s">
        <v>13</v>
      </c>
      <c r="D40" s="8">
        <f>SUM(E40)-((E40)*25/125)</f>
        <v>19050.4</v>
      </c>
      <c r="E40" s="17">
        <v>23813</v>
      </c>
      <c r="F40" s="7" t="s">
        <v>28</v>
      </c>
      <c r="G40" s="4" t="s">
        <v>77</v>
      </c>
      <c r="H40" s="26"/>
      <c r="I40" s="29"/>
    </row>
    <row r="41" spans="1:10" ht="34.5" customHeight="1" thickBot="1">
      <c r="A41" s="6">
        <v>19</v>
      </c>
      <c r="B41" s="6">
        <v>32322</v>
      </c>
      <c r="C41" s="7" t="s">
        <v>14</v>
      </c>
      <c r="D41" s="8">
        <f t="shared" si="1"/>
        <v>22844</v>
      </c>
      <c r="E41" s="17">
        <v>28555</v>
      </c>
      <c r="F41" s="7" t="s">
        <v>28</v>
      </c>
      <c r="G41" s="4" t="s">
        <v>77</v>
      </c>
      <c r="H41" s="26"/>
      <c r="I41" s="32" t="s">
        <v>120</v>
      </c>
      <c r="J41" s="30"/>
    </row>
    <row r="42" spans="1:9" ht="34.5" customHeight="1" thickBot="1">
      <c r="A42" s="6"/>
      <c r="B42" s="6">
        <v>32322</v>
      </c>
      <c r="C42" s="7" t="s">
        <v>14</v>
      </c>
      <c r="D42" s="8">
        <f t="shared" si="1"/>
        <v>560</v>
      </c>
      <c r="E42" s="17">
        <v>700</v>
      </c>
      <c r="F42" s="7" t="s">
        <v>43</v>
      </c>
      <c r="G42" s="4" t="s">
        <v>77</v>
      </c>
      <c r="H42" s="26"/>
      <c r="I42" s="34"/>
    </row>
    <row r="43" spans="1:9" ht="34.5" customHeight="1" thickBot="1">
      <c r="A43" s="6">
        <v>20</v>
      </c>
      <c r="B43" s="6">
        <v>32329</v>
      </c>
      <c r="C43" s="15" t="s">
        <v>55</v>
      </c>
      <c r="D43" s="8">
        <f t="shared" si="1"/>
        <v>8</v>
      </c>
      <c r="E43" s="17">
        <v>10</v>
      </c>
      <c r="F43" s="7" t="s">
        <v>28</v>
      </c>
      <c r="G43" s="4" t="s">
        <v>77</v>
      </c>
      <c r="H43" s="26"/>
      <c r="I43" s="34"/>
    </row>
    <row r="44" spans="1:9" ht="34.5" customHeight="1" thickBot="1">
      <c r="A44" s="6"/>
      <c r="B44" s="6">
        <v>32329</v>
      </c>
      <c r="C44" s="7" t="s">
        <v>53</v>
      </c>
      <c r="D44" s="8">
        <f t="shared" si="1"/>
        <v>43700</v>
      </c>
      <c r="E44" s="17">
        <v>54625</v>
      </c>
      <c r="F44" s="7" t="s">
        <v>28</v>
      </c>
      <c r="G44" s="4" t="s">
        <v>77</v>
      </c>
      <c r="H44" s="26"/>
      <c r="I44" s="29" t="s">
        <v>115</v>
      </c>
    </row>
    <row r="45" spans="1:9" ht="34.5" customHeight="1" thickBot="1">
      <c r="A45" s="6"/>
      <c r="B45" s="6">
        <v>32329</v>
      </c>
      <c r="C45" s="7" t="s">
        <v>53</v>
      </c>
      <c r="D45" s="8">
        <f t="shared" si="1"/>
        <v>48</v>
      </c>
      <c r="E45" s="17">
        <v>60</v>
      </c>
      <c r="F45" s="7" t="s">
        <v>43</v>
      </c>
      <c r="G45" s="4" t="s">
        <v>77</v>
      </c>
      <c r="H45" s="26"/>
      <c r="I45" s="34"/>
    </row>
    <row r="46" spans="1:9" ht="34.5" customHeight="1" thickBot="1">
      <c r="A46" s="6">
        <v>21</v>
      </c>
      <c r="B46" s="6">
        <v>32339</v>
      </c>
      <c r="C46" s="7" t="s">
        <v>122</v>
      </c>
      <c r="D46" s="8">
        <f t="shared" si="1"/>
        <v>3200</v>
      </c>
      <c r="E46" s="17">
        <v>4000</v>
      </c>
      <c r="F46" s="7" t="s">
        <v>28</v>
      </c>
      <c r="G46" s="4" t="s">
        <v>77</v>
      </c>
      <c r="H46" s="26"/>
      <c r="I46" s="34"/>
    </row>
    <row r="47" spans="1:9" ht="34.5" customHeight="1" thickBot="1">
      <c r="A47" s="6">
        <v>21</v>
      </c>
      <c r="B47" s="6">
        <v>32341</v>
      </c>
      <c r="C47" s="7" t="s">
        <v>15</v>
      </c>
      <c r="D47" s="8">
        <f>SUM(E47)-((E47)*13/113)</f>
        <v>17721.2389380531</v>
      </c>
      <c r="E47" s="17">
        <v>20025</v>
      </c>
      <c r="F47" s="7" t="s">
        <v>28</v>
      </c>
      <c r="G47" s="4" t="s">
        <v>77</v>
      </c>
      <c r="H47" s="26"/>
      <c r="I47" s="32" t="s">
        <v>117</v>
      </c>
    </row>
    <row r="48" spans="1:9" ht="34.5" customHeight="1" thickBot="1">
      <c r="A48" s="6">
        <v>22</v>
      </c>
      <c r="B48" s="6">
        <v>32342</v>
      </c>
      <c r="C48" s="7" t="s">
        <v>16</v>
      </c>
      <c r="D48" s="8">
        <f>SUM(E48)-((E48)*25/125)</f>
        <v>24800</v>
      </c>
      <c r="E48" s="17">
        <v>31000</v>
      </c>
      <c r="F48" s="7" t="s">
        <v>28</v>
      </c>
      <c r="G48" s="4" t="s">
        <v>77</v>
      </c>
      <c r="H48" s="26"/>
      <c r="I48" s="32" t="s">
        <v>83</v>
      </c>
    </row>
    <row r="49" spans="1:9" ht="34.5" customHeight="1" thickBot="1">
      <c r="A49" s="6">
        <v>23</v>
      </c>
      <c r="B49" s="6">
        <v>32343</v>
      </c>
      <c r="C49" s="7" t="s">
        <v>17</v>
      </c>
      <c r="D49" s="8">
        <f>SUM(E49)-((E49)*25/125)</f>
        <v>2200</v>
      </c>
      <c r="E49" s="17">
        <v>2750</v>
      </c>
      <c r="F49" s="7" t="s">
        <v>28</v>
      </c>
      <c r="G49" s="4" t="s">
        <v>77</v>
      </c>
      <c r="H49" s="26"/>
      <c r="I49" s="29" t="s">
        <v>118</v>
      </c>
    </row>
    <row r="50" spans="1:9" ht="34.5" customHeight="1" thickBot="1">
      <c r="A50" s="6">
        <v>24</v>
      </c>
      <c r="B50" s="6">
        <v>32344</v>
      </c>
      <c r="C50" s="7" t="s">
        <v>18</v>
      </c>
      <c r="D50" s="8">
        <f>SUM(E50)-((E50)*25/125)</f>
        <v>4000</v>
      </c>
      <c r="E50" s="17">
        <v>5000</v>
      </c>
      <c r="F50" s="7" t="s">
        <v>28</v>
      </c>
      <c r="G50" s="4" t="s">
        <v>77</v>
      </c>
      <c r="H50" s="26"/>
      <c r="I50" s="29" t="s">
        <v>119</v>
      </c>
    </row>
    <row r="51" spans="1:9" ht="34.5" customHeight="1" thickBot="1">
      <c r="A51" s="6">
        <v>25</v>
      </c>
      <c r="B51" s="6">
        <v>32349</v>
      </c>
      <c r="C51" s="7" t="s">
        <v>19</v>
      </c>
      <c r="D51" s="8">
        <v>23378</v>
      </c>
      <c r="E51" s="17">
        <v>23378</v>
      </c>
      <c r="F51" s="7" t="s">
        <v>28</v>
      </c>
      <c r="G51" s="4" t="s">
        <v>77</v>
      </c>
      <c r="H51" s="26"/>
      <c r="I51" s="32" t="s">
        <v>84</v>
      </c>
    </row>
    <row r="52" spans="1:9" ht="34.5" customHeight="1" thickBot="1">
      <c r="A52" s="6"/>
      <c r="B52" s="6">
        <v>32379</v>
      </c>
      <c r="C52" s="7" t="s">
        <v>75</v>
      </c>
      <c r="D52" s="8">
        <f aca="true" t="shared" si="2" ref="D52:D61">SUM(E52)-((E52)*25/125)</f>
        <v>52800</v>
      </c>
      <c r="E52" s="17">
        <v>66000</v>
      </c>
      <c r="F52" s="18" t="s">
        <v>126</v>
      </c>
      <c r="G52" s="4" t="s">
        <v>77</v>
      </c>
      <c r="H52" s="26"/>
      <c r="I52" s="34" t="s">
        <v>148</v>
      </c>
    </row>
    <row r="53" spans="1:11" ht="34.5" customHeight="1" thickBot="1">
      <c r="A53" s="6"/>
      <c r="B53" s="6">
        <v>32379</v>
      </c>
      <c r="C53" s="7" t="s">
        <v>75</v>
      </c>
      <c r="D53" s="8">
        <f>SUM(E53)-((E53)*25/125)</f>
        <v>60000</v>
      </c>
      <c r="E53" s="17">
        <v>75000</v>
      </c>
      <c r="F53" s="18" t="s">
        <v>126</v>
      </c>
      <c r="G53" s="4" t="s">
        <v>77</v>
      </c>
      <c r="H53" s="26"/>
      <c r="I53" s="34" t="s">
        <v>136</v>
      </c>
      <c r="K53" s="2"/>
    </row>
    <row r="54" spans="1:9" ht="34.5" customHeight="1" thickBot="1">
      <c r="A54" s="6"/>
      <c r="B54" s="6">
        <v>32381</v>
      </c>
      <c r="C54" s="7" t="s">
        <v>93</v>
      </c>
      <c r="D54" s="8">
        <v>5040</v>
      </c>
      <c r="E54" s="17">
        <v>5040</v>
      </c>
      <c r="F54" s="7" t="s">
        <v>28</v>
      </c>
      <c r="G54" s="4" t="s">
        <v>77</v>
      </c>
      <c r="H54" s="26"/>
      <c r="I54" s="34"/>
    </row>
    <row r="55" spans="1:9" ht="34.5" customHeight="1" thickBot="1">
      <c r="A55" s="6">
        <v>26</v>
      </c>
      <c r="B55" s="6">
        <v>32381</v>
      </c>
      <c r="C55" s="7" t="s">
        <v>20</v>
      </c>
      <c r="D55" s="8">
        <f t="shared" si="2"/>
        <v>7263.2</v>
      </c>
      <c r="E55" s="17">
        <v>9079</v>
      </c>
      <c r="F55" s="7" t="s">
        <v>28</v>
      </c>
      <c r="G55" s="4" t="s">
        <v>77</v>
      </c>
      <c r="H55" s="26"/>
      <c r="I55" s="31" t="s">
        <v>101</v>
      </c>
    </row>
    <row r="56" spans="1:11" ht="34.5" customHeight="1" thickBot="1">
      <c r="A56" s="6">
        <v>27</v>
      </c>
      <c r="B56" s="6">
        <v>32382</v>
      </c>
      <c r="C56" s="7" t="s">
        <v>147</v>
      </c>
      <c r="D56" s="8">
        <f>SUM(E56)-((E56)*25/125)</f>
        <v>48000</v>
      </c>
      <c r="E56" s="17">
        <v>60000</v>
      </c>
      <c r="F56" s="18" t="s">
        <v>126</v>
      </c>
      <c r="G56" s="4" t="s">
        <v>77</v>
      </c>
      <c r="H56" s="26"/>
      <c r="I56" s="31" t="s">
        <v>134</v>
      </c>
      <c r="K56" s="2"/>
    </row>
    <row r="57" spans="1:9" ht="34.5" customHeight="1" thickBot="1">
      <c r="A57" s="6">
        <v>27</v>
      </c>
      <c r="B57" s="6">
        <v>32389</v>
      </c>
      <c r="C57" s="7" t="s">
        <v>21</v>
      </c>
      <c r="D57" s="8">
        <f t="shared" si="2"/>
        <v>670.4</v>
      </c>
      <c r="E57" s="17">
        <v>838</v>
      </c>
      <c r="F57" s="7" t="s">
        <v>28</v>
      </c>
      <c r="G57" s="4" t="s">
        <v>77</v>
      </c>
      <c r="H57" s="26"/>
      <c r="I57" s="31" t="s">
        <v>101</v>
      </c>
    </row>
    <row r="58" spans="1:9" ht="34.5" customHeight="1" thickBot="1">
      <c r="A58" s="6">
        <v>28</v>
      </c>
      <c r="B58" s="6">
        <v>32391</v>
      </c>
      <c r="C58" s="15" t="s">
        <v>56</v>
      </c>
      <c r="D58" s="8">
        <f t="shared" si="2"/>
        <v>60</v>
      </c>
      <c r="E58" s="17">
        <v>75</v>
      </c>
      <c r="F58" s="7" t="s">
        <v>28</v>
      </c>
      <c r="G58" s="4" t="s">
        <v>77</v>
      </c>
      <c r="H58" s="26"/>
      <c r="I58" s="34"/>
    </row>
    <row r="59" spans="1:9" ht="34.5" customHeight="1" thickBot="1">
      <c r="A59" s="6">
        <v>29</v>
      </c>
      <c r="B59" s="6">
        <v>32392</v>
      </c>
      <c r="C59" s="15" t="s">
        <v>67</v>
      </c>
      <c r="D59" s="8">
        <f t="shared" si="2"/>
        <v>80</v>
      </c>
      <c r="E59" s="17">
        <v>100</v>
      </c>
      <c r="F59" s="7" t="s">
        <v>28</v>
      </c>
      <c r="G59" s="4" t="s">
        <v>77</v>
      </c>
      <c r="H59" s="26"/>
      <c r="I59" s="34"/>
    </row>
    <row r="60" spans="1:9" ht="34.5" customHeight="1" thickBot="1">
      <c r="A60" s="6">
        <v>30</v>
      </c>
      <c r="B60" s="6">
        <v>32399</v>
      </c>
      <c r="C60" s="7" t="s">
        <v>37</v>
      </c>
      <c r="D60" s="8">
        <f t="shared" si="2"/>
        <v>2169.6</v>
      </c>
      <c r="E60" s="17">
        <v>2712</v>
      </c>
      <c r="F60" s="7" t="s">
        <v>28</v>
      </c>
      <c r="G60" s="4" t="s">
        <v>77</v>
      </c>
      <c r="H60" s="26"/>
      <c r="I60" s="32" t="s">
        <v>85</v>
      </c>
    </row>
    <row r="61" spans="1:9" ht="34.5" customHeight="1" thickBot="1">
      <c r="A61" s="6">
        <v>31</v>
      </c>
      <c r="B61" s="6">
        <v>32411</v>
      </c>
      <c r="C61" s="7" t="s">
        <v>145</v>
      </c>
      <c r="D61" s="8">
        <f t="shared" si="2"/>
        <v>8400</v>
      </c>
      <c r="E61" s="17">
        <v>10500</v>
      </c>
      <c r="F61" s="18" t="s">
        <v>126</v>
      </c>
      <c r="G61" s="4" t="s">
        <v>77</v>
      </c>
      <c r="H61" s="26"/>
      <c r="I61" s="32"/>
    </row>
    <row r="62" spans="1:9" ht="34.5" customHeight="1" thickBot="1">
      <c r="A62" s="6">
        <v>31</v>
      </c>
      <c r="B62" s="6">
        <v>32931</v>
      </c>
      <c r="C62" s="7" t="s">
        <v>22</v>
      </c>
      <c r="D62" s="8">
        <f>SUM(E62)-((E62)*13/113)</f>
        <v>2863.716814159292</v>
      </c>
      <c r="E62" s="17">
        <v>3236</v>
      </c>
      <c r="F62" s="7" t="s">
        <v>28</v>
      </c>
      <c r="G62" s="4" t="s">
        <v>77</v>
      </c>
      <c r="H62" s="26"/>
      <c r="I62" s="34" t="s">
        <v>139</v>
      </c>
    </row>
    <row r="63" spans="1:9" ht="34.5" customHeight="1" thickBot="1">
      <c r="A63" s="6">
        <v>32</v>
      </c>
      <c r="B63" s="6">
        <v>32999</v>
      </c>
      <c r="C63" s="7" t="s">
        <v>23</v>
      </c>
      <c r="D63" s="8">
        <f>SUM(E63)-((E63)*25/125)</f>
        <v>680</v>
      </c>
      <c r="E63" s="17">
        <v>850</v>
      </c>
      <c r="F63" s="7" t="s">
        <v>28</v>
      </c>
      <c r="G63" s="4" t="s">
        <v>77</v>
      </c>
      <c r="H63" s="26"/>
      <c r="I63" s="34"/>
    </row>
    <row r="64" spans="1:9" ht="39.75" customHeight="1" thickBot="1">
      <c r="A64" s="6"/>
      <c r="B64" s="6">
        <v>32999</v>
      </c>
      <c r="C64" s="7" t="s">
        <v>23</v>
      </c>
      <c r="D64" s="8">
        <f>SUM(E64)-((E64)*25/125)</f>
        <v>8000</v>
      </c>
      <c r="E64" s="17">
        <v>10000</v>
      </c>
      <c r="F64" s="7" t="s">
        <v>48</v>
      </c>
      <c r="G64" s="4" t="s">
        <v>77</v>
      </c>
      <c r="H64" s="26"/>
      <c r="I64" s="34"/>
    </row>
    <row r="65" spans="1:9" ht="34.5" customHeight="1" thickBot="1">
      <c r="A65" s="6"/>
      <c r="B65" s="9">
        <v>42211</v>
      </c>
      <c r="C65" s="7" t="s">
        <v>26</v>
      </c>
      <c r="D65" s="8">
        <f>SUM(E65)-((E65)*25/125)</f>
        <v>96000</v>
      </c>
      <c r="E65" s="17">
        <v>120000</v>
      </c>
      <c r="F65" s="41" t="s">
        <v>126</v>
      </c>
      <c r="G65" s="4" t="s">
        <v>77</v>
      </c>
      <c r="H65" s="7"/>
      <c r="I65" s="40" t="s">
        <v>133</v>
      </c>
    </row>
    <row r="66" spans="1:9" ht="34.5" customHeight="1" thickBot="1">
      <c r="A66" s="6"/>
      <c r="B66" s="9">
        <v>42212</v>
      </c>
      <c r="C66" s="15" t="s">
        <v>57</v>
      </c>
      <c r="D66" s="8">
        <f>SUM(E66)-((E66)*25/125)</f>
        <v>20000</v>
      </c>
      <c r="E66" s="17">
        <v>25000</v>
      </c>
      <c r="F66" s="41" t="s">
        <v>126</v>
      </c>
      <c r="G66" s="4" t="s">
        <v>77</v>
      </c>
      <c r="H66" s="26"/>
      <c r="I66" s="34" t="s">
        <v>154</v>
      </c>
    </row>
    <row r="67" spans="1:9" ht="34.5" customHeight="1" thickBot="1">
      <c r="A67" s="6"/>
      <c r="B67" s="9">
        <v>42219</v>
      </c>
      <c r="C67" s="7" t="s">
        <v>38</v>
      </c>
      <c r="D67" s="8">
        <f>SUM(E67)-((E67)*25/125)</f>
        <v>28000</v>
      </c>
      <c r="E67" s="17">
        <v>35000</v>
      </c>
      <c r="F67" s="41" t="s">
        <v>126</v>
      </c>
      <c r="G67" s="4" t="s">
        <v>77</v>
      </c>
      <c r="H67" s="26"/>
      <c r="I67" s="34" t="s">
        <v>132</v>
      </c>
    </row>
    <row r="68" spans="1:9" ht="34.5" customHeight="1" thickBot="1">
      <c r="A68" s="6">
        <v>36</v>
      </c>
      <c r="B68" s="9">
        <v>42221</v>
      </c>
      <c r="C68" s="7" t="s">
        <v>39</v>
      </c>
      <c r="D68" s="8">
        <f aca="true" t="shared" si="3" ref="D68:D75">SUM(E68)-((E68)*25/125)</f>
        <v>8010.4</v>
      </c>
      <c r="E68" s="17">
        <v>10013</v>
      </c>
      <c r="F68" s="7" t="s">
        <v>43</v>
      </c>
      <c r="G68" s="4" t="s">
        <v>77</v>
      </c>
      <c r="H68" s="26"/>
      <c r="I68" s="29" t="s">
        <v>109</v>
      </c>
    </row>
    <row r="69" spans="1:9" ht="34.5" customHeight="1" thickBot="1">
      <c r="A69" s="6">
        <v>39</v>
      </c>
      <c r="B69" s="9">
        <v>42242</v>
      </c>
      <c r="C69" s="18" t="s">
        <v>72</v>
      </c>
      <c r="D69" s="8">
        <f t="shared" si="3"/>
        <v>8008</v>
      </c>
      <c r="E69" s="17">
        <v>10010</v>
      </c>
      <c r="F69" s="7" t="s">
        <v>43</v>
      </c>
      <c r="G69" s="4" t="s">
        <v>77</v>
      </c>
      <c r="H69" s="26"/>
      <c r="I69" s="29" t="s">
        <v>107</v>
      </c>
    </row>
    <row r="70" spans="1:9" ht="34.5" customHeight="1" thickBot="1">
      <c r="A70" s="6">
        <v>40</v>
      </c>
      <c r="B70" s="9">
        <v>42232</v>
      </c>
      <c r="C70" s="15" t="s">
        <v>59</v>
      </c>
      <c r="D70" s="8">
        <f t="shared" si="3"/>
        <v>588.8</v>
      </c>
      <c r="E70" s="17">
        <v>736</v>
      </c>
      <c r="F70" s="7" t="s">
        <v>43</v>
      </c>
      <c r="G70" s="4" t="s">
        <v>77</v>
      </c>
      <c r="H70" s="26"/>
      <c r="I70" s="32" t="s">
        <v>111</v>
      </c>
    </row>
    <row r="71" spans="1:9" ht="34.5" customHeight="1" thickBot="1">
      <c r="A71" s="6">
        <v>41</v>
      </c>
      <c r="B71" s="9">
        <v>42259</v>
      </c>
      <c r="C71" s="15" t="s">
        <v>69</v>
      </c>
      <c r="D71" s="8">
        <f t="shared" si="3"/>
        <v>18140</v>
      </c>
      <c r="E71" s="17">
        <v>22675</v>
      </c>
      <c r="F71" s="7" t="s">
        <v>43</v>
      </c>
      <c r="G71" s="4" t="s">
        <v>77</v>
      </c>
      <c r="H71" s="26"/>
      <c r="I71" s="34"/>
    </row>
    <row r="72" spans="1:9" ht="34.5" customHeight="1" thickBot="1">
      <c r="A72" s="6"/>
      <c r="B72" s="9">
        <v>42261</v>
      </c>
      <c r="C72" s="15" t="s">
        <v>60</v>
      </c>
      <c r="D72" s="8">
        <f>SUM(E72)-((E72)*25/125)</f>
        <v>19760</v>
      </c>
      <c r="E72" s="17">
        <v>24700</v>
      </c>
      <c r="F72" s="7" t="s">
        <v>48</v>
      </c>
      <c r="G72" s="4" t="s">
        <v>77</v>
      </c>
      <c r="H72" s="26"/>
      <c r="I72" s="34"/>
    </row>
    <row r="73" spans="1:9" ht="34.5" customHeight="1" thickBot="1">
      <c r="A73" s="6">
        <v>44</v>
      </c>
      <c r="B73" s="9">
        <v>42271</v>
      </c>
      <c r="C73" s="18" t="s">
        <v>73</v>
      </c>
      <c r="D73" s="8">
        <f t="shared" si="3"/>
        <v>752</v>
      </c>
      <c r="E73" s="17">
        <v>940</v>
      </c>
      <c r="F73" s="7" t="s">
        <v>43</v>
      </c>
      <c r="G73" s="4" t="s">
        <v>77</v>
      </c>
      <c r="H73" s="26"/>
      <c r="I73" s="32" t="s">
        <v>87</v>
      </c>
    </row>
    <row r="74" spans="1:9" ht="34.5" customHeight="1" thickBot="1">
      <c r="A74" s="6">
        <v>45</v>
      </c>
      <c r="B74" s="9">
        <v>42272</v>
      </c>
      <c r="C74" s="15" t="s">
        <v>64</v>
      </c>
      <c r="D74" s="8">
        <f t="shared" si="3"/>
        <v>800</v>
      </c>
      <c r="E74" s="17">
        <v>1000</v>
      </c>
      <c r="F74" s="7" t="s">
        <v>43</v>
      </c>
      <c r="G74" s="4" t="s">
        <v>77</v>
      </c>
      <c r="H74" s="26"/>
      <c r="I74" s="32" t="s">
        <v>88</v>
      </c>
    </row>
    <row r="75" spans="1:9" ht="34.5" customHeight="1" thickBot="1">
      <c r="A75" s="6">
        <v>46</v>
      </c>
      <c r="B75" s="9">
        <v>42273</v>
      </c>
      <c r="C75" s="15" t="s">
        <v>65</v>
      </c>
      <c r="D75" s="8">
        <f t="shared" si="3"/>
        <v>1392</v>
      </c>
      <c r="E75" s="17">
        <v>1740</v>
      </c>
      <c r="F75" s="7" t="s">
        <v>48</v>
      </c>
      <c r="G75" s="4" t="s">
        <v>77</v>
      </c>
      <c r="H75" s="26"/>
      <c r="I75" s="32" t="s">
        <v>89</v>
      </c>
    </row>
    <row r="76" spans="1:9" ht="34.5" customHeight="1" thickBot="1">
      <c r="A76" s="6">
        <v>48</v>
      </c>
      <c r="B76" s="9">
        <v>42411</v>
      </c>
      <c r="C76" s="7" t="s">
        <v>34</v>
      </c>
      <c r="D76" s="8">
        <f>SUM(E76)-((E76)*5/105)</f>
        <v>13333.333333333334</v>
      </c>
      <c r="E76" s="17">
        <v>14000</v>
      </c>
      <c r="F76" s="7" t="s">
        <v>48</v>
      </c>
      <c r="G76" s="4" t="s">
        <v>77</v>
      </c>
      <c r="H76" s="26"/>
      <c r="I76" s="31" t="s">
        <v>103</v>
      </c>
    </row>
    <row r="77" spans="1:9" ht="34.5" customHeight="1" thickBot="1">
      <c r="A77" s="6"/>
      <c r="B77" s="9">
        <v>42411</v>
      </c>
      <c r="C77" s="7" t="s">
        <v>34</v>
      </c>
      <c r="D77" s="8">
        <f>SUM(E77)-((E77)*5/105)</f>
        <v>37383.80952380953</v>
      </c>
      <c r="E77" s="17">
        <v>39253</v>
      </c>
      <c r="F77" s="7" t="s">
        <v>71</v>
      </c>
      <c r="G77" s="4" t="s">
        <v>77</v>
      </c>
      <c r="H77" s="26"/>
      <c r="I77" s="29" t="s">
        <v>123</v>
      </c>
    </row>
    <row r="78" spans="1:9" ht="34.5" customHeight="1">
      <c r="A78" s="6">
        <v>49</v>
      </c>
      <c r="B78" s="6">
        <v>45411</v>
      </c>
      <c r="C78" s="7" t="s">
        <v>140</v>
      </c>
      <c r="D78" s="8">
        <f>SUM(E78)-((E78)*25/125)</f>
        <v>4000</v>
      </c>
      <c r="E78" s="17">
        <v>5000</v>
      </c>
      <c r="F78" s="18" t="s">
        <v>126</v>
      </c>
      <c r="G78" s="4" t="s">
        <v>77</v>
      </c>
      <c r="H78" s="26"/>
      <c r="I78" s="34" t="s">
        <v>131</v>
      </c>
    </row>
    <row r="79" spans="3:6" ht="12.75">
      <c r="C79" s="2" t="s">
        <v>61</v>
      </c>
      <c r="F79" t="s">
        <v>35</v>
      </c>
    </row>
    <row r="80" spans="3:6" ht="12.75">
      <c r="C80" s="2" t="s">
        <v>62</v>
      </c>
      <c r="F80" t="s">
        <v>30</v>
      </c>
    </row>
    <row r="82" ht="12.75">
      <c r="E82" s="23"/>
    </row>
    <row r="83" ht="12.75">
      <c r="E83" s="23"/>
    </row>
    <row r="85" ht="12.75">
      <c r="C85" s="2" t="s">
        <v>29</v>
      </c>
    </row>
    <row r="86" ht="12.75">
      <c r="C86" s="2" t="s">
        <v>33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70">
      <selection activeCell="I74" sqref="I74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27.140625" style="2" customWidth="1"/>
    <col min="4" max="4" width="13.421875" style="0" customWidth="1"/>
    <col min="5" max="5" width="13.8515625" style="19" customWidth="1"/>
    <col min="6" max="6" width="17.57421875" style="0" customWidth="1"/>
    <col min="7" max="7" width="15.8515625" style="0" customWidth="1"/>
    <col min="8" max="8" width="14.140625" style="0" customWidth="1"/>
    <col min="9" max="9" width="11.8515625" style="19" customWidth="1"/>
    <col min="11" max="11" width="10.57421875" style="0" customWidth="1"/>
    <col min="12" max="12" width="14.8515625" style="0" customWidth="1"/>
  </cols>
  <sheetData>
    <row r="1" ht="12.75">
      <c r="A1" s="48" t="s">
        <v>143</v>
      </c>
    </row>
    <row r="2" ht="12.75">
      <c r="A2" t="s">
        <v>96</v>
      </c>
    </row>
    <row r="3" spans="1:9" s="12" customFormat="1" ht="15.75">
      <c r="A3" s="12" t="s">
        <v>25</v>
      </c>
      <c r="C3" s="13"/>
      <c r="E3" s="20"/>
      <c r="I3" s="20"/>
    </row>
    <row r="4" ht="12.75">
      <c r="A4" s="16" t="s">
        <v>97</v>
      </c>
    </row>
    <row r="5" ht="12.75">
      <c r="A5" t="s">
        <v>95</v>
      </c>
    </row>
    <row r="6" spans="3:9" s="10" customFormat="1" ht="18.75" thickBot="1">
      <c r="C6" s="11" t="s">
        <v>142</v>
      </c>
      <c r="E6" s="21"/>
      <c r="I6" s="21"/>
    </row>
    <row r="7" spans="1:12" s="2" customFormat="1" ht="64.5" thickBot="1">
      <c r="A7" s="1" t="s">
        <v>0</v>
      </c>
      <c r="B7" s="1" t="s">
        <v>1</v>
      </c>
      <c r="C7" s="1" t="s">
        <v>2</v>
      </c>
      <c r="D7" s="1" t="s">
        <v>3</v>
      </c>
      <c r="E7" s="22" t="s">
        <v>4</v>
      </c>
      <c r="F7" s="1" t="s">
        <v>5</v>
      </c>
      <c r="G7" s="1" t="s">
        <v>6</v>
      </c>
      <c r="H7" s="24" t="s">
        <v>31</v>
      </c>
      <c r="I7" s="33" t="s">
        <v>98</v>
      </c>
      <c r="K7" s="51"/>
      <c r="L7" s="46"/>
    </row>
    <row r="8" spans="1:12" ht="34.5" customHeight="1" thickBot="1">
      <c r="A8" s="3">
        <v>1</v>
      </c>
      <c r="B8" s="3">
        <v>32113</v>
      </c>
      <c r="C8" s="4" t="s">
        <v>54</v>
      </c>
      <c r="D8" s="5">
        <f>SUM(E8)-((E8)*13/113)</f>
        <v>10619.469026548673</v>
      </c>
      <c r="E8" s="52">
        <v>12000</v>
      </c>
      <c r="F8" s="4" t="s">
        <v>42</v>
      </c>
      <c r="G8" s="4" t="s">
        <v>77</v>
      </c>
      <c r="H8" s="25"/>
      <c r="I8" s="31" t="s">
        <v>78</v>
      </c>
      <c r="J8" s="44"/>
      <c r="K8" s="51"/>
      <c r="L8" s="46"/>
    </row>
    <row r="9" spans="1:12" ht="34.5" customHeight="1" thickBot="1">
      <c r="A9" s="14">
        <v>2</v>
      </c>
      <c r="B9" s="3">
        <v>32211</v>
      </c>
      <c r="C9" s="4" t="s">
        <v>7</v>
      </c>
      <c r="D9" s="5">
        <f aca="true" t="shared" si="0" ref="D9:D40">SUM(E9)-((E9)*25/125)</f>
        <v>19990.752</v>
      </c>
      <c r="E9" s="36">
        <v>24988.44</v>
      </c>
      <c r="F9" s="4" t="s">
        <v>42</v>
      </c>
      <c r="G9" s="4" t="s">
        <v>77</v>
      </c>
      <c r="H9" s="25"/>
      <c r="I9" s="31" t="s">
        <v>99</v>
      </c>
      <c r="K9" s="23"/>
      <c r="L9" s="30"/>
    </row>
    <row r="10" spans="1:12" ht="34.5" customHeight="1" thickBot="1">
      <c r="A10" s="14"/>
      <c r="B10" s="3">
        <v>32211</v>
      </c>
      <c r="C10" s="4" t="s">
        <v>7</v>
      </c>
      <c r="D10" s="5">
        <f>SUM(E10)-((E10)*25/125)</f>
        <v>80</v>
      </c>
      <c r="E10" s="52">
        <v>100</v>
      </c>
      <c r="F10" s="7" t="s">
        <v>45</v>
      </c>
      <c r="G10" s="4" t="s">
        <v>77</v>
      </c>
      <c r="H10" s="25"/>
      <c r="I10" s="34"/>
      <c r="K10" s="23"/>
      <c r="L10" s="16"/>
    </row>
    <row r="11" spans="1:12" ht="34.5" customHeight="1" thickBot="1">
      <c r="A11" s="14"/>
      <c r="B11" s="3">
        <v>32211</v>
      </c>
      <c r="C11" s="4" t="s">
        <v>7</v>
      </c>
      <c r="D11" s="5">
        <f t="shared" si="0"/>
        <v>2800.8</v>
      </c>
      <c r="E11" s="52">
        <v>3501</v>
      </c>
      <c r="F11" s="4" t="s">
        <v>44</v>
      </c>
      <c r="G11" s="4" t="s">
        <v>77</v>
      </c>
      <c r="H11" s="25"/>
      <c r="I11" s="47" t="s">
        <v>137</v>
      </c>
      <c r="K11" s="23"/>
      <c r="L11" s="45"/>
    </row>
    <row r="12" spans="1:12" ht="34.5" customHeight="1" thickBot="1">
      <c r="A12" s="6">
        <v>3</v>
      </c>
      <c r="B12" s="6">
        <v>32212</v>
      </c>
      <c r="C12" s="7" t="s">
        <v>24</v>
      </c>
      <c r="D12" s="8">
        <f t="shared" si="0"/>
        <v>4080</v>
      </c>
      <c r="E12" s="53">
        <v>5100</v>
      </c>
      <c r="F12" s="7" t="s">
        <v>28</v>
      </c>
      <c r="G12" s="4" t="s">
        <v>77</v>
      </c>
      <c r="H12" s="26"/>
      <c r="I12" s="31" t="s">
        <v>79</v>
      </c>
      <c r="K12" s="23"/>
      <c r="L12" s="45"/>
    </row>
    <row r="13" spans="1:9" ht="34.5" customHeight="1" thickBot="1">
      <c r="A13" s="6">
        <v>4</v>
      </c>
      <c r="B13" s="6">
        <v>32214</v>
      </c>
      <c r="C13" s="7" t="s">
        <v>8</v>
      </c>
      <c r="D13" s="8">
        <f t="shared" si="0"/>
        <v>13670.544</v>
      </c>
      <c r="E13" s="53">
        <v>17088.18</v>
      </c>
      <c r="F13" s="7" t="s">
        <v>28</v>
      </c>
      <c r="G13" s="4" t="s">
        <v>77</v>
      </c>
      <c r="H13" s="26"/>
      <c r="I13" s="29" t="s">
        <v>112</v>
      </c>
    </row>
    <row r="14" spans="1:9" ht="34.5" customHeight="1" thickBot="1">
      <c r="A14" s="6"/>
      <c r="B14" s="6">
        <v>32214</v>
      </c>
      <c r="C14" s="7" t="s">
        <v>8</v>
      </c>
      <c r="D14" s="8">
        <f t="shared" si="0"/>
        <v>4134.4</v>
      </c>
      <c r="E14" s="53">
        <v>5168</v>
      </c>
      <c r="F14" s="7" t="s">
        <v>45</v>
      </c>
      <c r="G14" s="4" t="s">
        <v>77</v>
      </c>
      <c r="H14" s="26"/>
      <c r="I14" s="34"/>
    </row>
    <row r="15" spans="1:9" ht="39.75" customHeight="1" thickBot="1">
      <c r="A15" s="6">
        <v>5</v>
      </c>
      <c r="B15" s="6">
        <v>32219</v>
      </c>
      <c r="C15" s="7" t="s">
        <v>36</v>
      </c>
      <c r="D15" s="8">
        <f t="shared" si="0"/>
        <v>4276.352</v>
      </c>
      <c r="E15" s="53">
        <v>5345.44</v>
      </c>
      <c r="F15" s="7" t="s">
        <v>46</v>
      </c>
      <c r="G15" s="4" t="s">
        <v>77</v>
      </c>
      <c r="H15" s="26"/>
      <c r="I15" s="31" t="s">
        <v>91</v>
      </c>
    </row>
    <row r="16" spans="1:9" ht="39.75" customHeight="1" thickBot="1">
      <c r="A16" s="6"/>
      <c r="B16" s="6">
        <v>32219</v>
      </c>
      <c r="C16" s="7" t="s">
        <v>36</v>
      </c>
      <c r="D16" s="8">
        <f>SUM(E16)-((E16)*25/125)</f>
        <v>400</v>
      </c>
      <c r="E16" s="53">
        <v>500</v>
      </c>
      <c r="F16" s="7" t="s">
        <v>45</v>
      </c>
      <c r="G16" s="4" t="s">
        <v>77</v>
      </c>
      <c r="H16" s="26"/>
      <c r="I16" s="34"/>
    </row>
    <row r="17" spans="1:9" ht="39.75" customHeight="1" thickBot="1">
      <c r="A17" s="6"/>
      <c r="B17" s="6">
        <v>32219</v>
      </c>
      <c r="C17" s="7" t="s">
        <v>36</v>
      </c>
      <c r="D17" s="8">
        <f t="shared" si="0"/>
        <v>4800</v>
      </c>
      <c r="E17" s="53">
        <v>6000</v>
      </c>
      <c r="F17" s="7" t="s">
        <v>48</v>
      </c>
      <c r="G17" s="4" t="s">
        <v>77</v>
      </c>
      <c r="H17" s="26"/>
      <c r="I17" s="34"/>
    </row>
    <row r="18" spans="1:9" ht="39.75" customHeight="1" thickBot="1">
      <c r="A18" s="6"/>
      <c r="B18" s="6">
        <v>32219</v>
      </c>
      <c r="C18" s="7" t="s">
        <v>36</v>
      </c>
      <c r="D18" s="8">
        <f>SUM(E18)-((E18)*25/125)</f>
        <v>4157.6</v>
      </c>
      <c r="E18" s="53">
        <v>5197</v>
      </c>
      <c r="F18" s="18" t="s">
        <v>125</v>
      </c>
      <c r="G18" s="4" t="s">
        <v>77</v>
      </c>
      <c r="H18" s="26"/>
      <c r="I18" s="34"/>
    </row>
    <row r="19" spans="1:9" ht="39.75" customHeight="1" thickBot="1">
      <c r="A19" s="6">
        <v>6</v>
      </c>
      <c r="B19" s="6">
        <v>32231</v>
      </c>
      <c r="C19" s="7" t="s">
        <v>9</v>
      </c>
      <c r="D19" s="8">
        <f t="shared" si="0"/>
        <v>142936</v>
      </c>
      <c r="E19" s="53">
        <v>178670</v>
      </c>
      <c r="F19" s="7" t="s">
        <v>28</v>
      </c>
      <c r="G19" s="4" t="s">
        <v>77</v>
      </c>
      <c r="H19" s="27" t="s">
        <v>76</v>
      </c>
      <c r="I19" s="32" t="s">
        <v>80</v>
      </c>
    </row>
    <row r="20" spans="1:9" ht="39.75" customHeight="1" thickBot="1">
      <c r="A20" s="6">
        <v>7</v>
      </c>
      <c r="B20" s="6">
        <v>32234</v>
      </c>
      <c r="C20" s="7" t="s">
        <v>63</v>
      </c>
      <c r="D20" s="8">
        <f t="shared" si="0"/>
        <v>681.6</v>
      </c>
      <c r="E20" s="53">
        <v>852</v>
      </c>
      <c r="F20" s="7" t="s">
        <v>28</v>
      </c>
      <c r="G20" s="4" t="s">
        <v>77</v>
      </c>
      <c r="H20" s="28"/>
      <c r="I20" s="34"/>
    </row>
    <row r="21" spans="1:9" ht="39.75" customHeight="1" thickBot="1">
      <c r="A21" s="6">
        <v>8</v>
      </c>
      <c r="B21" s="6">
        <v>32239</v>
      </c>
      <c r="C21" s="7" t="s">
        <v>10</v>
      </c>
      <c r="D21" s="8">
        <f t="shared" si="0"/>
        <v>314419.6</v>
      </c>
      <c r="E21" s="53">
        <v>393024.5</v>
      </c>
      <c r="F21" s="7" t="s">
        <v>49</v>
      </c>
      <c r="G21" s="4" t="s">
        <v>41</v>
      </c>
      <c r="H21" s="26" t="s">
        <v>32</v>
      </c>
      <c r="I21" s="32" t="s">
        <v>102</v>
      </c>
    </row>
    <row r="22" spans="1:9" ht="39.75" customHeight="1" thickBot="1">
      <c r="A22" s="6"/>
      <c r="B22" s="6">
        <v>32239</v>
      </c>
      <c r="C22" s="7" t="s">
        <v>10</v>
      </c>
      <c r="D22" s="8">
        <f>SUM(E22)-((E22)*25/125)</f>
        <v>12000</v>
      </c>
      <c r="E22" s="53">
        <v>15000</v>
      </c>
      <c r="F22" s="7" t="s">
        <v>43</v>
      </c>
      <c r="G22" s="4" t="s">
        <v>77</v>
      </c>
      <c r="H22" s="26" t="s">
        <v>32</v>
      </c>
      <c r="I22" s="34"/>
    </row>
    <row r="23" spans="1:9" ht="34.5" customHeight="1" thickBot="1">
      <c r="A23" s="6">
        <v>9</v>
      </c>
      <c r="B23" s="6">
        <v>32241</v>
      </c>
      <c r="C23" s="7" t="s">
        <v>27</v>
      </c>
      <c r="D23" s="8">
        <f t="shared" si="0"/>
        <v>30924.336</v>
      </c>
      <c r="E23" s="53">
        <v>38655.42</v>
      </c>
      <c r="F23" s="7" t="s">
        <v>28</v>
      </c>
      <c r="G23" s="4" t="s">
        <v>77</v>
      </c>
      <c r="H23" s="26"/>
      <c r="I23" s="32" t="s">
        <v>114</v>
      </c>
    </row>
    <row r="24" spans="1:9" ht="34.5" customHeight="1" thickBot="1">
      <c r="A24" s="6"/>
      <c r="B24" s="6">
        <v>32241</v>
      </c>
      <c r="C24" s="7" t="s">
        <v>27</v>
      </c>
      <c r="D24" s="8">
        <f>SUM(E24)-((E24)*25/125)</f>
        <v>8484</v>
      </c>
      <c r="E24" s="53">
        <v>10605</v>
      </c>
      <c r="F24" s="7" t="s">
        <v>43</v>
      </c>
      <c r="G24" s="4" t="s">
        <v>77</v>
      </c>
      <c r="H24" s="26"/>
      <c r="I24" s="35"/>
    </row>
    <row r="25" spans="1:9" ht="34.5" customHeight="1" thickBot="1">
      <c r="A25" s="6"/>
      <c r="B25" s="6">
        <v>32241</v>
      </c>
      <c r="C25" s="7" t="s">
        <v>27</v>
      </c>
      <c r="D25" s="8">
        <f>SUM(E25)-((E25)*25/125)</f>
        <v>8309.944</v>
      </c>
      <c r="E25" s="53">
        <v>10387.43</v>
      </c>
      <c r="F25" s="7" t="s">
        <v>28</v>
      </c>
      <c r="G25" s="4" t="s">
        <v>77</v>
      </c>
      <c r="H25" s="26"/>
      <c r="I25" s="34"/>
    </row>
    <row r="26" spans="1:9" ht="34.5" customHeight="1" thickBot="1">
      <c r="A26" s="6"/>
      <c r="B26" s="6">
        <v>32241</v>
      </c>
      <c r="C26" s="7" t="s">
        <v>27</v>
      </c>
      <c r="D26" s="8">
        <f>SUM(E26)-((E26)*25/125)</f>
        <v>46997.6</v>
      </c>
      <c r="E26" s="53">
        <v>58747</v>
      </c>
      <c r="F26" s="7" t="s">
        <v>71</v>
      </c>
      <c r="G26" s="4" t="s">
        <v>77</v>
      </c>
      <c r="H26" s="26"/>
      <c r="I26" s="34"/>
    </row>
    <row r="27" spans="1:9" ht="34.5" customHeight="1" thickBot="1">
      <c r="A27" s="6">
        <v>10</v>
      </c>
      <c r="B27" s="6">
        <v>32242</v>
      </c>
      <c r="C27" s="7" t="s">
        <v>11</v>
      </c>
      <c r="D27" s="8">
        <f t="shared" si="0"/>
        <v>17627.192000000003</v>
      </c>
      <c r="E27" s="53">
        <v>22033.99</v>
      </c>
      <c r="F27" s="7" t="s">
        <v>28</v>
      </c>
      <c r="G27" s="4" t="s">
        <v>77</v>
      </c>
      <c r="H27" s="26"/>
      <c r="I27" s="32" t="s">
        <v>105</v>
      </c>
    </row>
    <row r="28" spans="1:9" ht="34.5" customHeight="1" thickBot="1">
      <c r="A28" s="6"/>
      <c r="B28" s="6">
        <v>32242</v>
      </c>
      <c r="C28" s="7" t="s">
        <v>11</v>
      </c>
      <c r="D28" s="8">
        <f>SUM(E28)-((E28)*25/125)</f>
        <v>800</v>
      </c>
      <c r="E28" s="53">
        <v>1000</v>
      </c>
      <c r="F28" s="7" t="s">
        <v>43</v>
      </c>
      <c r="G28" s="4" t="s">
        <v>77</v>
      </c>
      <c r="H28" s="26"/>
      <c r="I28" s="34"/>
    </row>
    <row r="29" spans="1:9" ht="34.5" customHeight="1" thickBot="1">
      <c r="A29" s="6"/>
      <c r="B29" s="6">
        <v>32242</v>
      </c>
      <c r="C29" s="7" t="s">
        <v>11</v>
      </c>
      <c r="D29" s="8">
        <f>SUM(E29)-((E29)*25/125)</f>
        <v>1833.016</v>
      </c>
      <c r="E29" s="53">
        <v>2291.27</v>
      </c>
      <c r="F29" s="7" t="s">
        <v>28</v>
      </c>
      <c r="G29" s="4" t="s">
        <v>77</v>
      </c>
      <c r="H29" s="26"/>
      <c r="I29" s="34"/>
    </row>
    <row r="30" spans="1:9" ht="34.5" customHeight="1" thickBot="1">
      <c r="A30" s="6">
        <v>11</v>
      </c>
      <c r="B30" s="6">
        <v>32244</v>
      </c>
      <c r="C30" s="7" t="s">
        <v>51</v>
      </c>
      <c r="D30" s="8">
        <f t="shared" si="0"/>
        <v>1232</v>
      </c>
      <c r="E30" s="53">
        <v>1540</v>
      </c>
      <c r="F30" s="7" t="s">
        <v>28</v>
      </c>
      <c r="G30" s="4" t="s">
        <v>77</v>
      </c>
      <c r="H30" s="26"/>
      <c r="I30" s="31" t="s">
        <v>91</v>
      </c>
    </row>
    <row r="31" spans="1:9" ht="34.5" customHeight="1" thickBot="1">
      <c r="A31" s="6"/>
      <c r="B31" s="6">
        <v>32244</v>
      </c>
      <c r="C31" s="7" t="s">
        <v>51</v>
      </c>
      <c r="D31" s="8">
        <f>SUM(E31)-((E31)*25/125)</f>
        <v>400</v>
      </c>
      <c r="E31" s="53">
        <v>500</v>
      </c>
      <c r="F31" s="7" t="s">
        <v>28</v>
      </c>
      <c r="G31" s="4" t="s">
        <v>77</v>
      </c>
      <c r="H31" s="26"/>
      <c r="I31" s="34"/>
    </row>
    <row r="32" spans="1:9" ht="34.5" customHeight="1" thickBot="1">
      <c r="A32" s="6"/>
      <c r="B32" s="6">
        <v>32244</v>
      </c>
      <c r="C32" s="7" t="s">
        <v>51</v>
      </c>
      <c r="D32" s="8">
        <f>SUM(E32)-((E32)*25/125)</f>
        <v>80</v>
      </c>
      <c r="E32" s="53">
        <v>100</v>
      </c>
      <c r="F32" s="7" t="s">
        <v>43</v>
      </c>
      <c r="G32" s="4" t="s">
        <v>77</v>
      </c>
      <c r="H32" s="26"/>
      <c r="I32" s="34"/>
    </row>
    <row r="33" spans="1:9" ht="34.5" customHeight="1" thickBot="1">
      <c r="A33" s="6">
        <v>12</v>
      </c>
      <c r="B33" s="6">
        <v>32251</v>
      </c>
      <c r="C33" s="7" t="s">
        <v>50</v>
      </c>
      <c r="D33" s="8">
        <f t="shared" si="0"/>
        <v>11649.488000000001</v>
      </c>
      <c r="E33" s="53">
        <v>14561.86</v>
      </c>
      <c r="F33" s="7" t="s">
        <v>28</v>
      </c>
      <c r="G33" s="4" t="s">
        <v>77</v>
      </c>
      <c r="H33" s="26"/>
      <c r="I33" s="32"/>
    </row>
    <row r="34" spans="1:11" ht="34.5" customHeight="1" thickBot="1">
      <c r="A34" s="6"/>
      <c r="B34" s="6">
        <v>32251</v>
      </c>
      <c r="C34" s="7" t="s">
        <v>50</v>
      </c>
      <c r="D34" s="8">
        <f t="shared" si="0"/>
        <v>80</v>
      </c>
      <c r="E34" s="53">
        <v>100</v>
      </c>
      <c r="F34" s="7" t="s">
        <v>43</v>
      </c>
      <c r="G34" s="4" t="s">
        <v>77</v>
      </c>
      <c r="H34" s="26"/>
      <c r="I34" s="34"/>
      <c r="J34" s="48"/>
      <c r="K34" s="49"/>
    </row>
    <row r="35" spans="1:9" ht="34.5" customHeight="1" thickBot="1">
      <c r="A35" s="6"/>
      <c r="B35" s="6">
        <v>32251</v>
      </c>
      <c r="C35" s="7" t="s">
        <v>50</v>
      </c>
      <c r="D35" s="8">
        <f t="shared" si="0"/>
        <v>800</v>
      </c>
      <c r="E35" s="53">
        <v>1000</v>
      </c>
      <c r="F35" s="7" t="s">
        <v>48</v>
      </c>
      <c r="G35" s="4" t="s">
        <v>77</v>
      </c>
      <c r="H35" s="26"/>
      <c r="I35" s="34"/>
    </row>
    <row r="36" spans="1:9" ht="34.5" customHeight="1" thickBot="1">
      <c r="A36" s="6"/>
      <c r="B36" s="6">
        <v>32251</v>
      </c>
      <c r="C36" s="7" t="s">
        <v>50</v>
      </c>
      <c r="D36" s="8">
        <f>SUM(E36)-((E36)*25/125)</f>
        <v>12569.6</v>
      </c>
      <c r="E36" s="53">
        <v>15712</v>
      </c>
      <c r="F36" s="7" t="s">
        <v>71</v>
      </c>
      <c r="G36" s="4" t="s">
        <v>77</v>
      </c>
      <c r="H36" s="26"/>
      <c r="I36" s="34"/>
    </row>
    <row r="37" spans="1:9" ht="34.5" customHeight="1" thickBot="1">
      <c r="A37" s="6"/>
      <c r="B37" s="6">
        <v>32251</v>
      </c>
      <c r="C37" s="7" t="s">
        <v>50</v>
      </c>
      <c r="D37" s="8">
        <f>SUM(E37)-((E37)*25/125)</f>
        <v>1541.6</v>
      </c>
      <c r="E37" s="53">
        <v>1927</v>
      </c>
      <c r="F37" s="18" t="s">
        <v>125</v>
      </c>
      <c r="G37" s="4" t="s">
        <v>77</v>
      </c>
      <c r="H37" s="26"/>
      <c r="I37" s="34"/>
    </row>
    <row r="38" spans="1:9" ht="34.5" customHeight="1" thickBot="1">
      <c r="A38" s="6">
        <v>13</v>
      </c>
      <c r="B38" s="6">
        <v>32271</v>
      </c>
      <c r="C38" s="7" t="s">
        <v>12</v>
      </c>
      <c r="D38" s="8">
        <f t="shared" si="0"/>
        <v>5839.136</v>
      </c>
      <c r="E38" s="53">
        <v>7298.92</v>
      </c>
      <c r="F38" s="7" t="s">
        <v>28</v>
      </c>
      <c r="G38" s="4" t="s">
        <v>77</v>
      </c>
      <c r="H38" s="26"/>
      <c r="I38" s="31" t="s">
        <v>100</v>
      </c>
    </row>
    <row r="39" spans="1:9" ht="34.5" customHeight="1" thickBot="1">
      <c r="A39" s="6">
        <v>14</v>
      </c>
      <c r="B39" s="6">
        <v>32311</v>
      </c>
      <c r="C39" s="7" t="s">
        <v>40</v>
      </c>
      <c r="D39" s="8">
        <f t="shared" si="0"/>
        <v>7048</v>
      </c>
      <c r="E39" s="38">
        <v>8810</v>
      </c>
      <c r="F39" s="7" t="s">
        <v>28</v>
      </c>
      <c r="G39" s="4" t="s">
        <v>77</v>
      </c>
      <c r="H39" s="26"/>
      <c r="I39" s="32" t="s">
        <v>116</v>
      </c>
    </row>
    <row r="40" spans="1:9" ht="34.5" customHeight="1" thickBot="1">
      <c r="A40" s="6">
        <v>15</v>
      </c>
      <c r="B40" s="6">
        <v>32313</v>
      </c>
      <c r="C40" s="7" t="s">
        <v>92</v>
      </c>
      <c r="D40" s="8">
        <f t="shared" si="0"/>
        <v>3504</v>
      </c>
      <c r="E40" s="53">
        <v>4380</v>
      </c>
      <c r="F40" s="7" t="s">
        <v>28</v>
      </c>
      <c r="G40" s="4" t="s">
        <v>77</v>
      </c>
      <c r="H40" s="26"/>
      <c r="I40" s="34"/>
    </row>
    <row r="41" spans="1:9" ht="34.5" customHeight="1" thickBot="1">
      <c r="A41" s="6">
        <v>16</v>
      </c>
      <c r="B41" s="6">
        <v>32314</v>
      </c>
      <c r="C41" s="7" t="s">
        <v>66</v>
      </c>
      <c r="D41" s="8">
        <f>SUM(E41)-((E41)*25/125)</f>
        <v>0</v>
      </c>
      <c r="E41" s="53">
        <v>0</v>
      </c>
      <c r="F41" s="7" t="s">
        <v>28</v>
      </c>
      <c r="G41" s="4" t="s">
        <v>77</v>
      </c>
      <c r="H41" s="26"/>
      <c r="I41" s="34"/>
    </row>
    <row r="42" spans="1:9" ht="34.5" customHeight="1" thickBot="1">
      <c r="A42" s="6">
        <v>17</v>
      </c>
      <c r="B42" s="6">
        <v>32319</v>
      </c>
      <c r="C42" s="7" t="s">
        <v>52</v>
      </c>
      <c r="D42" s="8">
        <f>SUM(E42)-((E42)*25/125)</f>
        <v>6969.6</v>
      </c>
      <c r="E42" s="53">
        <v>8712</v>
      </c>
      <c r="F42" s="7" t="s">
        <v>28</v>
      </c>
      <c r="G42" s="4" t="s">
        <v>77</v>
      </c>
      <c r="H42" s="26"/>
      <c r="I42" s="32" t="s">
        <v>82</v>
      </c>
    </row>
    <row r="43" spans="1:9" ht="34.5" customHeight="1" thickBot="1">
      <c r="A43" s="6"/>
      <c r="B43" s="6">
        <v>32319</v>
      </c>
      <c r="C43" s="7" t="s">
        <v>52</v>
      </c>
      <c r="D43" s="8">
        <f>SUM(E43)-((E43)*25/125)</f>
        <v>14880</v>
      </c>
      <c r="E43" s="53">
        <v>18600</v>
      </c>
      <c r="F43" s="7" t="s">
        <v>45</v>
      </c>
      <c r="G43" s="4" t="s">
        <v>77</v>
      </c>
      <c r="H43" s="26"/>
      <c r="I43" s="34"/>
    </row>
    <row r="44" spans="1:9" ht="34.5" customHeight="1" thickBot="1">
      <c r="A44" s="6"/>
      <c r="B44" s="6">
        <v>32319</v>
      </c>
      <c r="C44" s="7" t="s">
        <v>52</v>
      </c>
      <c r="D44" s="8">
        <f>SUM(E44)-((E44)*25/125)</f>
        <v>8165.2</v>
      </c>
      <c r="E44" s="53">
        <v>10206.5</v>
      </c>
      <c r="F44" s="7" t="s">
        <v>144</v>
      </c>
      <c r="G44" s="4" t="s">
        <v>77</v>
      </c>
      <c r="H44" s="26"/>
      <c r="I44" s="34"/>
    </row>
    <row r="45" spans="1:9" ht="34.5" customHeight="1" thickBot="1">
      <c r="A45" s="6"/>
      <c r="B45" s="6">
        <v>32319</v>
      </c>
      <c r="C45" s="7" t="s">
        <v>52</v>
      </c>
      <c r="D45" s="8">
        <f aca="true" t="shared" si="1" ref="D45:D61">SUM(E45)-((E45)*25/125)</f>
        <v>8000</v>
      </c>
      <c r="E45" s="53">
        <v>10000</v>
      </c>
      <c r="F45" s="7" t="s">
        <v>48</v>
      </c>
      <c r="G45" s="4" t="s">
        <v>77</v>
      </c>
      <c r="H45" s="26"/>
      <c r="I45" s="34"/>
    </row>
    <row r="46" spans="1:9" ht="34.5" customHeight="1" thickBot="1">
      <c r="A46" s="6"/>
      <c r="B46" s="6">
        <v>32319</v>
      </c>
      <c r="C46" s="7" t="s">
        <v>52</v>
      </c>
      <c r="D46" s="8">
        <f>SUM(E46)-((E46)*25/125)</f>
        <v>3479.2</v>
      </c>
      <c r="E46" s="38">
        <v>4349</v>
      </c>
      <c r="F46" s="7" t="s">
        <v>68</v>
      </c>
      <c r="G46" s="4" t="s">
        <v>77</v>
      </c>
      <c r="H46" s="26"/>
      <c r="I46" s="34"/>
    </row>
    <row r="47" spans="1:10" ht="34.5" customHeight="1" thickBot="1">
      <c r="A47" s="6">
        <v>18</v>
      </c>
      <c r="B47" s="6">
        <v>32321</v>
      </c>
      <c r="C47" s="7" t="s">
        <v>13</v>
      </c>
      <c r="D47" s="8">
        <f t="shared" si="1"/>
        <v>88951.392</v>
      </c>
      <c r="E47" s="38">
        <v>111189.24</v>
      </c>
      <c r="F47" s="18" t="s">
        <v>28</v>
      </c>
      <c r="G47" s="4" t="s">
        <v>77</v>
      </c>
      <c r="H47" s="26"/>
      <c r="I47" s="32" t="s">
        <v>121</v>
      </c>
      <c r="J47" s="44"/>
    </row>
    <row r="48" spans="1:9" ht="34.5" customHeight="1" thickBot="1">
      <c r="A48" s="6"/>
      <c r="B48" s="6">
        <v>32321</v>
      </c>
      <c r="C48" s="7" t="s">
        <v>13</v>
      </c>
      <c r="D48" s="8">
        <f t="shared" si="1"/>
        <v>4000</v>
      </c>
      <c r="E48" s="53">
        <v>5000</v>
      </c>
      <c r="F48" s="7" t="s">
        <v>43</v>
      </c>
      <c r="G48" s="4" t="s">
        <v>77</v>
      </c>
      <c r="H48" s="26"/>
      <c r="I48" s="34"/>
    </row>
    <row r="49" spans="1:9" ht="34.5" customHeight="1" thickBot="1">
      <c r="A49" s="6"/>
      <c r="B49" s="6">
        <v>32321</v>
      </c>
      <c r="C49" s="7" t="s">
        <v>13</v>
      </c>
      <c r="D49" s="8">
        <f>SUM(E49)-((E49)*25/125)</f>
        <v>19050.4</v>
      </c>
      <c r="E49" s="38">
        <v>23813</v>
      </c>
      <c r="F49" s="7" t="s">
        <v>28</v>
      </c>
      <c r="G49" s="4" t="s">
        <v>77</v>
      </c>
      <c r="H49" s="26"/>
      <c r="I49" s="29"/>
    </row>
    <row r="50" spans="1:9" ht="34.5" customHeight="1" thickBot="1">
      <c r="A50" s="6"/>
      <c r="B50" s="6">
        <v>32321</v>
      </c>
      <c r="C50" s="7" t="s">
        <v>13</v>
      </c>
      <c r="D50" s="8">
        <f>SUM(E50)-((E50)*25/125)</f>
        <v>20432.8</v>
      </c>
      <c r="E50" s="53">
        <v>25541</v>
      </c>
      <c r="F50" s="7" t="s">
        <v>71</v>
      </c>
      <c r="G50" s="4" t="s">
        <v>77</v>
      </c>
      <c r="H50" s="26"/>
      <c r="I50" s="34"/>
    </row>
    <row r="51" spans="1:10" ht="34.5" customHeight="1" thickBot="1">
      <c r="A51" s="6">
        <v>19</v>
      </c>
      <c r="B51" s="6">
        <v>32322</v>
      </c>
      <c r="C51" s="7" t="s">
        <v>14</v>
      </c>
      <c r="D51" s="8">
        <f t="shared" si="1"/>
        <v>8954.4</v>
      </c>
      <c r="E51" s="38">
        <v>11193</v>
      </c>
      <c r="F51" s="7" t="s">
        <v>28</v>
      </c>
      <c r="G51" s="4" t="s">
        <v>77</v>
      </c>
      <c r="H51" s="26"/>
      <c r="I51" s="32" t="s">
        <v>120</v>
      </c>
      <c r="J51" s="30"/>
    </row>
    <row r="52" spans="1:9" ht="34.5" customHeight="1" thickBot="1">
      <c r="A52" s="6"/>
      <c r="B52" s="6">
        <v>32322</v>
      </c>
      <c r="C52" s="7" t="s">
        <v>14</v>
      </c>
      <c r="D52" s="8">
        <f t="shared" si="1"/>
        <v>967.2</v>
      </c>
      <c r="E52" s="38">
        <v>1209</v>
      </c>
      <c r="F52" s="7" t="s">
        <v>43</v>
      </c>
      <c r="G52" s="4" t="s">
        <v>77</v>
      </c>
      <c r="H52" s="26"/>
      <c r="I52" s="34"/>
    </row>
    <row r="53" spans="1:9" ht="34.5" customHeight="1" thickBot="1">
      <c r="A53" s="6">
        <v>20</v>
      </c>
      <c r="B53" s="6">
        <v>32329</v>
      </c>
      <c r="C53" s="15" t="s">
        <v>55</v>
      </c>
      <c r="D53" s="8">
        <f t="shared" si="1"/>
        <v>0</v>
      </c>
      <c r="E53" s="53">
        <v>0</v>
      </c>
      <c r="F53" s="7" t="s">
        <v>28</v>
      </c>
      <c r="G53" s="4" t="s">
        <v>77</v>
      </c>
      <c r="H53" s="26"/>
      <c r="I53" s="34"/>
    </row>
    <row r="54" spans="1:15" ht="34.5" customHeight="1" thickBot="1">
      <c r="A54" s="6"/>
      <c r="B54" s="6">
        <v>32329</v>
      </c>
      <c r="C54" s="7" t="s">
        <v>53</v>
      </c>
      <c r="D54" s="8">
        <f t="shared" si="1"/>
        <v>43700</v>
      </c>
      <c r="E54" s="38">
        <v>54625</v>
      </c>
      <c r="F54" s="7" t="s">
        <v>28</v>
      </c>
      <c r="G54" s="4" t="s">
        <v>77</v>
      </c>
      <c r="H54" s="26"/>
      <c r="I54" s="29" t="s">
        <v>115</v>
      </c>
      <c r="O54" s="16" t="s">
        <v>141</v>
      </c>
    </row>
    <row r="55" spans="1:9" ht="34.5" customHeight="1" thickBot="1">
      <c r="A55" s="6"/>
      <c r="B55" s="6">
        <v>32329</v>
      </c>
      <c r="C55" s="7" t="s">
        <v>53</v>
      </c>
      <c r="D55" s="8">
        <f t="shared" si="1"/>
        <v>1040</v>
      </c>
      <c r="E55" s="53">
        <v>1300</v>
      </c>
      <c r="F55" s="7" t="s">
        <v>43</v>
      </c>
      <c r="G55" s="4" t="s">
        <v>77</v>
      </c>
      <c r="H55" s="26"/>
      <c r="I55" s="34"/>
    </row>
    <row r="56" spans="1:11" ht="34.5" customHeight="1" thickBot="1">
      <c r="A56" s="6">
        <v>21</v>
      </c>
      <c r="B56" s="6">
        <v>32332</v>
      </c>
      <c r="C56" s="18" t="s">
        <v>127</v>
      </c>
      <c r="D56" s="8">
        <f t="shared" si="1"/>
        <v>2400</v>
      </c>
      <c r="E56" s="39">
        <v>3000</v>
      </c>
      <c r="F56" s="18" t="s">
        <v>126</v>
      </c>
      <c r="G56" s="4" t="s">
        <v>77</v>
      </c>
      <c r="H56" s="26"/>
      <c r="I56" s="29" t="s">
        <v>135</v>
      </c>
      <c r="J56" s="19"/>
      <c r="K56" s="19"/>
    </row>
    <row r="57" spans="1:11" ht="34.5" customHeight="1" thickBot="1">
      <c r="A57" s="6">
        <v>22</v>
      </c>
      <c r="B57" s="34">
        <v>32334</v>
      </c>
      <c r="C57" s="41" t="s">
        <v>128</v>
      </c>
      <c r="D57" s="17">
        <f t="shared" si="1"/>
        <v>7280</v>
      </c>
      <c r="E57" s="39">
        <v>9100</v>
      </c>
      <c r="F57" s="41" t="s">
        <v>126</v>
      </c>
      <c r="G57" s="42" t="s">
        <v>77</v>
      </c>
      <c r="H57" s="43"/>
      <c r="I57" s="29" t="s">
        <v>135</v>
      </c>
      <c r="J57" s="19"/>
      <c r="K57" s="19"/>
    </row>
    <row r="58" spans="1:11" ht="34.5" customHeight="1" thickBot="1">
      <c r="A58" s="6"/>
      <c r="B58" s="34">
        <v>32334</v>
      </c>
      <c r="C58" s="41" t="s">
        <v>128</v>
      </c>
      <c r="D58" s="17">
        <f t="shared" si="1"/>
        <v>2600</v>
      </c>
      <c r="E58" s="39">
        <v>3250</v>
      </c>
      <c r="F58" s="41" t="s">
        <v>126</v>
      </c>
      <c r="G58" s="42" t="s">
        <v>77</v>
      </c>
      <c r="H58" s="43"/>
      <c r="I58" s="29" t="s">
        <v>135</v>
      </c>
      <c r="J58" s="19"/>
      <c r="K58" s="19"/>
    </row>
    <row r="59" spans="1:11" ht="34.5" customHeight="1" thickBot="1">
      <c r="A59" s="6">
        <v>23</v>
      </c>
      <c r="B59" s="6">
        <v>32339</v>
      </c>
      <c r="C59" s="7" t="s">
        <v>122</v>
      </c>
      <c r="D59" s="8">
        <f t="shared" si="1"/>
        <v>3200</v>
      </c>
      <c r="E59" s="37">
        <v>4000</v>
      </c>
      <c r="F59" s="7" t="s">
        <v>28</v>
      </c>
      <c r="G59" s="4" t="s">
        <v>77</v>
      </c>
      <c r="H59" s="26"/>
      <c r="I59" s="34"/>
      <c r="J59" s="19"/>
      <c r="K59" s="19"/>
    </row>
    <row r="60" spans="1:11" ht="34.5" customHeight="1" thickBot="1">
      <c r="A60" s="6"/>
      <c r="B60" s="6">
        <v>32339</v>
      </c>
      <c r="C60" s="7" t="s">
        <v>122</v>
      </c>
      <c r="D60" s="8">
        <f t="shared" si="1"/>
        <v>52000</v>
      </c>
      <c r="E60" s="39">
        <v>65000</v>
      </c>
      <c r="F60" s="18" t="s">
        <v>126</v>
      </c>
      <c r="G60" s="4" t="s">
        <v>77</v>
      </c>
      <c r="H60" s="26"/>
      <c r="I60" s="29" t="s">
        <v>135</v>
      </c>
      <c r="J60" s="19" t="s">
        <v>149</v>
      </c>
      <c r="K60" s="19"/>
    </row>
    <row r="61" spans="1:11" ht="34.5" customHeight="1" thickBot="1">
      <c r="A61" s="6"/>
      <c r="B61" s="6">
        <v>32339</v>
      </c>
      <c r="C61" s="7" t="s">
        <v>122</v>
      </c>
      <c r="D61" s="8">
        <f t="shared" si="1"/>
        <v>24000</v>
      </c>
      <c r="E61" s="39">
        <v>30000</v>
      </c>
      <c r="F61" s="18" t="s">
        <v>126</v>
      </c>
      <c r="G61" s="4" t="s">
        <v>77</v>
      </c>
      <c r="H61" s="26"/>
      <c r="I61" s="29" t="s">
        <v>135</v>
      </c>
      <c r="J61" s="19"/>
      <c r="K61" s="19"/>
    </row>
    <row r="62" spans="1:9" ht="34.5" customHeight="1" thickBot="1">
      <c r="A62" s="6">
        <v>24</v>
      </c>
      <c r="B62" s="6">
        <v>32341</v>
      </c>
      <c r="C62" s="7" t="s">
        <v>15</v>
      </c>
      <c r="D62" s="8">
        <f>SUM(E62)-((E62)*13/113)</f>
        <v>11305.893805309734</v>
      </c>
      <c r="E62" s="53">
        <v>12775.66</v>
      </c>
      <c r="F62" s="7" t="s">
        <v>28</v>
      </c>
      <c r="G62" s="4" t="s">
        <v>77</v>
      </c>
      <c r="H62" s="26"/>
      <c r="I62" s="32" t="s">
        <v>117</v>
      </c>
    </row>
    <row r="63" spans="1:9" ht="34.5" customHeight="1" thickBot="1">
      <c r="A63" s="6">
        <v>25</v>
      </c>
      <c r="B63" s="6">
        <v>32342</v>
      </c>
      <c r="C63" s="7" t="s">
        <v>16</v>
      </c>
      <c r="D63" s="8">
        <f>SUM(E63)-((E63)*25/125)</f>
        <v>21364.992000000002</v>
      </c>
      <c r="E63" s="38">
        <v>26706.24</v>
      </c>
      <c r="F63" s="7" t="s">
        <v>28</v>
      </c>
      <c r="G63" s="4" t="s">
        <v>77</v>
      </c>
      <c r="H63" s="26"/>
      <c r="I63" s="32" t="s">
        <v>83</v>
      </c>
    </row>
    <row r="64" spans="1:9" ht="34.5" customHeight="1" thickBot="1">
      <c r="A64" s="6">
        <v>26</v>
      </c>
      <c r="B64" s="6">
        <v>32343</v>
      </c>
      <c r="C64" s="7" t="s">
        <v>17</v>
      </c>
      <c r="D64" s="8">
        <f>SUM(E64)-((E64)*25/125)</f>
        <v>2200</v>
      </c>
      <c r="E64" s="53">
        <v>2750</v>
      </c>
      <c r="F64" s="7" t="s">
        <v>28</v>
      </c>
      <c r="G64" s="4" t="s">
        <v>77</v>
      </c>
      <c r="H64" s="26"/>
      <c r="I64" s="29" t="s">
        <v>118</v>
      </c>
    </row>
    <row r="65" spans="1:9" ht="34.5" customHeight="1" thickBot="1">
      <c r="A65" s="6">
        <v>27</v>
      </c>
      <c r="B65" s="6">
        <v>32344</v>
      </c>
      <c r="C65" s="7" t="s">
        <v>18</v>
      </c>
      <c r="D65" s="8">
        <f>SUM(E65)-((E65)*25/125)</f>
        <v>3200</v>
      </c>
      <c r="E65" s="53">
        <v>4000</v>
      </c>
      <c r="F65" s="7" t="s">
        <v>28</v>
      </c>
      <c r="G65" s="4" t="s">
        <v>77</v>
      </c>
      <c r="H65" s="26"/>
      <c r="I65" s="29" t="s">
        <v>119</v>
      </c>
    </row>
    <row r="66" spans="1:9" ht="34.5" customHeight="1" thickBot="1">
      <c r="A66" s="6">
        <v>28</v>
      </c>
      <c r="B66" s="6">
        <v>32349</v>
      </c>
      <c r="C66" s="7" t="s">
        <v>19</v>
      </c>
      <c r="D66" s="8">
        <v>12119</v>
      </c>
      <c r="E66" s="53">
        <v>23378</v>
      </c>
      <c r="F66" s="7" t="s">
        <v>28</v>
      </c>
      <c r="G66" s="4" t="s">
        <v>77</v>
      </c>
      <c r="H66" s="26"/>
      <c r="I66" s="32" t="s">
        <v>84</v>
      </c>
    </row>
    <row r="67" spans="1:9" ht="34.5" customHeight="1" thickBot="1">
      <c r="A67" s="6"/>
      <c r="B67" s="6">
        <v>32379</v>
      </c>
      <c r="C67" s="7" t="s">
        <v>75</v>
      </c>
      <c r="D67" s="8">
        <v>12119</v>
      </c>
      <c r="E67" s="37">
        <v>100</v>
      </c>
      <c r="F67" s="7" t="s">
        <v>47</v>
      </c>
      <c r="G67" s="4" t="s">
        <v>77</v>
      </c>
      <c r="H67" s="26"/>
      <c r="I67" s="32"/>
    </row>
    <row r="68" spans="1:9" ht="34.5" customHeight="1" thickBot="1">
      <c r="A68" s="6">
        <v>29</v>
      </c>
      <c r="B68" s="6">
        <v>32381</v>
      </c>
      <c r="C68" s="7" t="s">
        <v>93</v>
      </c>
      <c r="D68" s="8">
        <v>12119</v>
      </c>
      <c r="E68" s="53">
        <v>5553</v>
      </c>
      <c r="F68" s="7" t="s">
        <v>28</v>
      </c>
      <c r="G68" s="4" t="s">
        <v>77</v>
      </c>
      <c r="H68" s="26"/>
      <c r="I68" s="34"/>
    </row>
    <row r="69" spans="1:9" ht="34.5" customHeight="1" thickBot="1">
      <c r="A69" s="6">
        <v>30</v>
      </c>
      <c r="B69" s="6">
        <v>32381</v>
      </c>
      <c r="C69" s="7" t="s">
        <v>20</v>
      </c>
      <c r="D69" s="8">
        <f aca="true" t="shared" si="2" ref="D69:D74">SUM(E69)-((E69)*25/125)</f>
        <v>7262.688</v>
      </c>
      <c r="E69" s="53">
        <v>9078.36</v>
      </c>
      <c r="F69" s="7" t="s">
        <v>28</v>
      </c>
      <c r="G69" s="4" t="s">
        <v>77</v>
      </c>
      <c r="H69" s="26"/>
      <c r="I69" s="31" t="s">
        <v>101</v>
      </c>
    </row>
    <row r="70" spans="1:9" ht="34.5" customHeight="1" thickBot="1">
      <c r="A70" s="6">
        <v>31</v>
      </c>
      <c r="B70" s="6">
        <v>32389</v>
      </c>
      <c r="C70" s="7" t="s">
        <v>21</v>
      </c>
      <c r="D70" s="8">
        <f t="shared" si="2"/>
        <v>400</v>
      </c>
      <c r="E70" s="53">
        <v>500</v>
      </c>
      <c r="F70" s="7" t="s">
        <v>28</v>
      </c>
      <c r="G70" s="4" t="s">
        <v>77</v>
      </c>
      <c r="H70" s="26"/>
      <c r="I70" s="31" t="s">
        <v>101</v>
      </c>
    </row>
    <row r="71" spans="1:9" ht="34.5" customHeight="1" thickBot="1">
      <c r="A71" s="6">
        <v>32</v>
      </c>
      <c r="B71" s="6">
        <v>32391</v>
      </c>
      <c r="C71" s="15" t="s">
        <v>56</v>
      </c>
      <c r="D71" s="8">
        <f t="shared" si="2"/>
        <v>60</v>
      </c>
      <c r="E71" s="53">
        <v>75</v>
      </c>
      <c r="F71" s="7" t="s">
        <v>28</v>
      </c>
      <c r="G71" s="4" t="s">
        <v>77</v>
      </c>
      <c r="H71" s="26"/>
      <c r="I71" s="34"/>
    </row>
    <row r="72" spans="1:9" ht="34.5" customHeight="1" thickBot="1">
      <c r="A72" s="6">
        <v>33</v>
      </c>
      <c r="B72" s="6">
        <v>32392</v>
      </c>
      <c r="C72" s="15" t="s">
        <v>67</v>
      </c>
      <c r="D72" s="8">
        <f t="shared" si="2"/>
        <v>80</v>
      </c>
      <c r="E72" s="53">
        <v>100</v>
      </c>
      <c r="F72" s="7" t="s">
        <v>28</v>
      </c>
      <c r="G72" s="4" t="s">
        <v>77</v>
      </c>
      <c r="H72" s="26"/>
      <c r="I72" s="34"/>
    </row>
    <row r="73" spans="1:9" ht="34.5" customHeight="1" thickBot="1">
      <c r="A73" s="6">
        <v>34</v>
      </c>
      <c r="B73" s="6">
        <v>32399</v>
      </c>
      <c r="C73" s="7" t="s">
        <v>37</v>
      </c>
      <c r="D73" s="8">
        <f t="shared" si="2"/>
        <v>1850.8</v>
      </c>
      <c r="E73" s="53">
        <v>2313.5</v>
      </c>
      <c r="F73" s="7" t="s">
        <v>28</v>
      </c>
      <c r="G73" s="4" t="s">
        <v>77</v>
      </c>
      <c r="H73" s="26"/>
      <c r="I73" s="32" t="s">
        <v>85</v>
      </c>
    </row>
    <row r="74" spans="1:10" ht="34.5" customHeight="1" thickBot="1">
      <c r="A74" s="6"/>
      <c r="B74" s="6">
        <v>32399</v>
      </c>
      <c r="C74" s="7" t="s">
        <v>37</v>
      </c>
      <c r="D74" s="8">
        <f t="shared" si="2"/>
        <v>50400</v>
      </c>
      <c r="E74" s="39">
        <v>63000</v>
      </c>
      <c r="F74" s="41" t="s">
        <v>126</v>
      </c>
      <c r="G74" s="42" t="s">
        <v>77</v>
      </c>
      <c r="H74" s="43"/>
      <c r="I74" s="34" t="s">
        <v>130</v>
      </c>
      <c r="J74" s="55"/>
    </row>
    <row r="75" spans="1:9" ht="34.5" customHeight="1" thickBot="1">
      <c r="A75" s="6">
        <v>35</v>
      </c>
      <c r="B75" s="6">
        <v>32931</v>
      </c>
      <c r="C75" s="7" t="s">
        <v>22</v>
      </c>
      <c r="D75" s="8">
        <f>SUM(E75)-((E75)*13/113)</f>
        <v>3623.008849557522</v>
      </c>
      <c r="E75" s="38">
        <v>4094</v>
      </c>
      <c r="F75" s="7" t="s">
        <v>28</v>
      </c>
      <c r="G75" s="4" t="s">
        <v>77</v>
      </c>
      <c r="H75" s="26"/>
      <c r="I75" s="34" t="s">
        <v>139</v>
      </c>
    </row>
    <row r="76" spans="1:9" ht="34.5" customHeight="1" thickBot="1">
      <c r="A76" s="6">
        <v>36</v>
      </c>
      <c r="B76" s="6">
        <v>32999</v>
      </c>
      <c r="C76" s="7" t="s">
        <v>23</v>
      </c>
      <c r="D76" s="8">
        <f>SUM(E76)-((E76)*25/125)</f>
        <v>576</v>
      </c>
      <c r="E76" s="53">
        <v>720</v>
      </c>
      <c r="F76" s="7" t="s">
        <v>28</v>
      </c>
      <c r="G76" s="4" t="s">
        <v>77</v>
      </c>
      <c r="H76" s="26"/>
      <c r="I76" s="34"/>
    </row>
    <row r="77" spans="1:9" ht="39.75" customHeight="1" thickBot="1">
      <c r="A77" s="6"/>
      <c r="B77" s="6">
        <v>32999</v>
      </c>
      <c r="C77" s="7" t="s">
        <v>23</v>
      </c>
      <c r="D77" s="8">
        <f>SUM(E77)-((E77)*25/125)</f>
        <v>8000</v>
      </c>
      <c r="E77" s="53">
        <v>10000</v>
      </c>
      <c r="F77" s="7" t="s">
        <v>48</v>
      </c>
      <c r="G77" s="4" t="s">
        <v>77</v>
      </c>
      <c r="H77" s="26"/>
      <c r="I77" s="34"/>
    </row>
    <row r="78" spans="1:9" ht="39.75" customHeight="1" thickBot="1">
      <c r="A78" s="6"/>
      <c r="B78" s="6">
        <v>32999</v>
      </c>
      <c r="C78" s="7" t="s">
        <v>23</v>
      </c>
      <c r="D78" s="8">
        <f>SUM(E78)-((E78)*25/125)</f>
        <v>210.4</v>
      </c>
      <c r="E78" s="53">
        <v>263</v>
      </c>
      <c r="F78" s="7" t="s">
        <v>68</v>
      </c>
      <c r="G78" s="4" t="s">
        <v>77</v>
      </c>
      <c r="H78" s="26"/>
      <c r="I78" s="34"/>
    </row>
    <row r="79" spans="1:9" ht="34.5" customHeight="1" thickBot="1">
      <c r="A79" s="6">
        <v>37</v>
      </c>
      <c r="B79" s="9">
        <v>42211</v>
      </c>
      <c r="C79" s="7" t="s">
        <v>26</v>
      </c>
      <c r="D79" s="8">
        <f aca="true" t="shared" si="3" ref="D79:D102">SUM(E79)-((E79)*25/125)</f>
        <v>15285.6</v>
      </c>
      <c r="E79" s="53">
        <v>19107</v>
      </c>
      <c r="F79" s="7" t="s">
        <v>47</v>
      </c>
      <c r="G79" s="4" t="s">
        <v>77</v>
      </c>
      <c r="H79" s="26"/>
      <c r="I79" s="32" t="s">
        <v>104</v>
      </c>
    </row>
    <row r="80" spans="1:9" ht="34.5" customHeight="1" thickBot="1">
      <c r="A80" s="6"/>
      <c r="B80" s="9">
        <v>42211</v>
      </c>
      <c r="C80" s="7" t="s">
        <v>26</v>
      </c>
      <c r="D80" s="8">
        <f t="shared" si="3"/>
        <v>8344</v>
      </c>
      <c r="E80" s="53">
        <v>10430</v>
      </c>
      <c r="F80" s="7" t="s">
        <v>48</v>
      </c>
      <c r="G80" s="4" t="s">
        <v>77</v>
      </c>
      <c r="H80" s="26"/>
      <c r="I80" s="34"/>
    </row>
    <row r="81" spans="1:9" ht="34.5" customHeight="1" thickBot="1">
      <c r="A81" s="6"/>
      <c r="B81" s="9">
        <v>42211</v>
      </c>
      <c r="C81" s="7" t="s">
        <v>26</v>
      </c>
      <c r="D81" s="8">
        <f t="shared" si="3"/>
        <v>1840</v>
      </c>
      <c r="E81" s="37">
        <v>2300</v>
      </c>
      <c r="F81" s="18" t="s">
        <v>124</v>
      </c>
      <c r="G81" s="4" t="s">
        <v>77</v>
      </c>
      <c r="H81" s="7"/>
      <c r="I81" s="40"/>
    </row>
    <row r="82" spans="1:9" ht="34.5" customHeight="1" thickBot="1">
      <c r="A82" s="6">
        <v>38</v>
      </c>
      <c r="B82" s="9">
        <v>42212</v>
      </c>
      <c r="C82" s="15" t="s">
        <v>57</v>
      </c>
      <c r="D82" s="8">
        <f t="shared" si="3"/>
        <v>39173.776</v>
      </c>
      <c r="E82" s="53">
        <v>48967.22</v>
      </c>
      <c r="F82" s="7" t="s">
        <v>43</v>
      </c>
      <c r="G82" s="4" t="s">
        <v>77</v>
      </c>
      <c r="H82" s="26"/>
      <c r="I82" s="31" t="s">
        <v>110</v>
      </c>
    </row>
    <row r="83" spans="1:9" ht="34.5" customHeight="1" thickBot="1">
      <c r="A83" s="6"/>
      <c r="B83" s="9">
        <v>42212</v>
      </c>
      <c r="C83" s="15" t="s">
        <v>57</v>
      </c>
      <c r="D83" s="8">
        <f>SUM(E83)-((E83)*25/125)</f>
        <v>4000</v>
      </c>
      <c r="E83" s="53">
        <v>5000</v>
      </c>
      <c r="F83" s="7" t="s">
        <v>48</v>
      </c>
      <c r="G83" s="4" t="s">
        <v>77</v>
      </c>
      <c r="H83" s="26"/>
      <c r="I83" s="34"/>
    </row>
    <row r="84" spans="1:9" ht="34.5" customHeight="1" thickBot="1">
      <c r="A84" s="6">
        <v>39</v>
      </c>
      <c r="B84" s="9">
        <v>42219</v>
      </c>
      <c r="C84" s="7" t="s">
        <v>38</v>
      </c>
      <c r="D84" s="8">
        <f>SUM(E84)-((E84)*25/125)</f>
        <v>10060</v>
      </c>
      <c r="E84" s="37">
        <v>12575</v>
      </c>
      <c r="F84" s="18" t="s">
        <v>124</v>
      </c>
      <c r="G84" s="4" t="s">
        <v>77</v>
      </c>
      <c r="H84" s="26"/>
      <c r="I84" s="34"/>
    </row>
    <row r="85" spans="1:9" ht="34.5" customHeight="1" thickBot="1">
      <c r="A85" s="6"/>
      <c r="B85" s="9">
        <v>42219</v>
      </c>
      <c r="C85" s="7" t="s">
        <v>38</v>
      </c>
      <c r="D85" s="8">
        <f>SUM(E85)-((E85)*25/125)</f>
        <v>3200</v>
      </c>
      <c r="E85" s="39">
        <v>4000</v>
      </c>
      <c r="F85" s="41" t="s">
        <v>126</v>
      </c>
      <c r="G85" s="4" t="s">
        <v>77</v>
      </c>
      <c r="H85" s="26"/>
      <c r="I85" s="34" t="s">
        <v>81</v>
      </c>
    </row>
    <row r="86" spans="1:9" ht="34.5" customHeight="1" thickBot="1">
      <c r="A86" s="6">
        <v>40</v>
      </c>
      <c r="B86" s="9">
        <v>42221</v>
      </c>
      <c r="C86" s="7" t="s">
        <v>39</v>
      </c>
      <c r="D86" s="8">
        <f t="shared" si="3"/>
        <v>9845.960000000001</v>
      </c>
      <c r="E86" s="53">
        <v>12307.45</v>
      </c>
      <c r="F86" s="7" t="s">
        <v>43</v>
      </c>
      <c r="G86" s="4" t="s">
        <v>77</v>
      </c>
      <c r="H86" s="26"/>
      <c r="I86" s="29" t="s">
        <v>109</v>
      </c>
    </row>
    <row r="87" spans="1:9" ht="34.5" customHeight="1" thickBot="1">
      <c r="A87" s="6">
        <v>41</v>
      </c>
      <c r="B87" s="9">
        <v>42222</v>
      </c>
      <c r="C87" s="18" t="s">
        <v>94</v>
      </c>
      <c r="D87" s="8">
        <f t="shared" si="3"/>
        <v>10.4</v>
      </c>
      <c r="E87" s="53">
        <v>13</v>
      </c>
      <c r="F87" s="7" t="s">
        <v>43</v>
      </c>
      <c r="G87" s="4" t="s">
        <v>77</v>
      </c>
      <c r="H87" s="26"/>
      <c r="I87" s="34"/>
    </row>
    <row r="88" spans="1:9" ht="34.5" customHeight="1" thickBot="1">
      <c r="A88" s="6">
        <v>42</v>
      </c>
      <c r="B88" s="9">
        <v>42231</v>
      </c>
      <c r="C88" s="15" t="s">
        <v>58</v>
      </c>
      <c r="D88" s="8">
        <f t="shared" si="3"/>
        <v>5229.104</v>
      </c>
      <c r="E88" s="53">
        <v>6536.38</v>
      </c>
      <c r="F88" s="7" t="s">
        <v>43</v>
      </c>
      <c r="G88" s="4" t="s">
        <v>77</v>
      </c>
      <c r="H88" s="26"/>
      <c r="I88" s="32" t="s">
        <v>113</v>
      </c>
    </row>
    <row r="89" spans="1:9" ht="34.5" customHeight="1" thickBot="1">
      <c r="A89" s="6">
        <v>43</v>
      </c>
      <c r="B89" s="9">
        <v>42242</v>
      </c>
      <c r="C89" s="18" t="s">
        <v>72</v>
      </c>
      <c r="D89" s="8">
        <f t="shared" si="3"/>
        <v>8</v>
      </c>
      <c r="E89" s="53">
        <v>10</v>
      </c>
      <c r="F89" s="7" t="s">
        <v>43</v>
      </c>
      <c r="G89" s="4" t="s">
        <v>77</v>
      </c>
      <c r="H89" s="26"/>
      <c r="I89" s="29" t="s">
        <v>107</v>
      </c>
    </row>
    <row r="90" spans="1:9" ht="34.5" customHeight="1" thickBot="1">
      <c r="A90" s="6"/>
      <c r="B90" s="9">
        <v>42242</v>
      </c>
      <c r="C90" s="18" t="s">
        <v>72</v>
      </c>
      <c r="D90" s="8">
        <f>SUM(E90)-((E90)*25/125)</f>
        <v>40818.4</v>
      </c>
      <c r="E90" s="53">
        <v>51023</v>
      </c>
      <c r="F90" s="18" t="s">
        <v>125</v>
      </c>
      <c r="G90" s="4" t="s">
        <v>77</v>
      </c>
      <c r="H90" s="26"/>
      <c r="I90" s="29" t="s">
        <v>108</v>
      </c>
    </row>
    <row r="91" spans="1:9" ht="34.5" customHeight="1" thickBot="1">
      <c r="A91" s="6"/>
      <c r="B91" s="9">
        <v>42242</v>
      </c>
      <c r="C91" s="18" t="s">
        <v>72</v>
      </c>
      <c r="D91" s="8">
        <f>SUM(E91)-((E91)*25/125)</f>
        <v>11620</v>
      </c>
      <c r="E91" s="37">
        <v>14525</v>
      </c>
      <c r="F91" s="18" t="s">
        <v>124</v>
      </c>
      <c r="G91" s="4" t="s">
        <v>77</v>
      </c>
      <c r="H91" s="26"/>
      <c r="I91" s="29" t="s">
        <v>108</v>
      </c>
    </row>
    <row r="92" spans="1:9" ht="34.5" customHeight="1" thickBot="1">
      <c r="A92" s="6">
        <v>44</v>
      </c>
      <c r="B92" s="9">
        <v>42232</v>
      </c>
      <c r="C92" s="15" t="s">
        <v>59</v>
      </c>
      <c r="D92" s="8">
        <f t="shared" si="3"/>
        <v>1750.4</v>
      </c>
      <c r="E92" s="53">
        <v>2188</v>
      </c>
      <c r="F92" s="7" t="s">
        <v>43</v>
      </c>
      <c r="G92" s="4" t="s">
        <v>77</v>
      </c>
      <c r="H92" s="26"/>
      <c r="I92" s="32" t="s">
        <v>111</v>
      </c>
    </row>
    <row r="93" spans="1:9" ht="34.5" customHeight="1" thickBot="1">
      <c r="A93" s="6">
        <v>45</v>
      </c>
      <c r="B93" s="9">
        <v>42259</v>
      </c>
      <c r="C93" s="15" t="s">
        <v>69</v>
      </c>
      <c r="D93" s="8">
        <f t="shared" si="3"/>
        <v>8811.848</v>
      </c>
      <c r="E93" s="53">
        <v>11014.81</v>
      </c>
      <c r="F93" s="7" t="s">
        <v>43</v>
      </c>
      <c r="G93" s="4" t="s">
        <v>77</v>
      </c>
      <c r="H93" s="26"/>
      <c r="I93" s="34"/>
    </row>
    <row r="94" spans="1:9" ht="34.5" customHeight="1" thickBot="1">
      <c r="A94" s="6">
        <v>46</v>
      </c>
      <c r="B94" s="9">
        <v>42261</v>
      </c>
      <c r="C94" s="15" t="s">
        <v>60</v>
      </c>
      <c r="D94" s="8">
        <f t="shared" si="3"/>
        <v>8</v>
      </c>
      <c r="E94" s="53">
        <v>10</v>
      </c>
      <c r="F94" s="7" t="s">
        <v>43</v>
      </c>
      <c r="G94" s="4" t="s">
        <v>77</v>
      </c>
      <c r="H94" s="26"/>
      <c r="I94" s="29" t="s">
        <v>106</v>
      </c>
    </row>
    <row r="95" spans="1:9" ht="34.5" customHeight="1" thickBot="1">
      <c r="A95" s="6"/>
      <c r="B95" s="9">
        <v>42261</v>
      </c>
      <c r="C95" s="15" t="s">
        <v>60</v>
      </c>
      <c r="D95" s="8">
        <f>SUM(E95)-((E95)*25/125)</f>
        <v>6212</v>
      </c>
      <c r="E95" s="53">
        <v>7765</v>
      </c>
      <c r="F95" s="7" t="s">
        <v>48</v>
      </c>
      <c r="G95" s="4" t="s">
        <v>77</v>
      </c>
      <c r="H95" s="26"/>
      <c r="I95" s="34"/>
    </row>
    <row r="96" spans="1:9" ht="34.5" customHeight="1" thickBot="1">
      <c r="A96" s="6">
        <v>47</v>
      </c>
      <c r="B96" s="9">
        <v>42262</v>
      </c>
      <c r="C96" s="15" t="s">
        <v>70</v>
      </c>
      <c r="D96" s="8">
        <f t="shared" si="3"/>
        <v>3.2</v>
      </c>
      <c r="E96" s="53">
        <v>4</v>
      </c>
      <c r="F96" s="7" t="s">
        <v>48</v>
      </c>
      <c r="G96" s="4" t="s">
        <v>77</v>
      </c>
      <c r="H96" s="26"/>
      <c r="I96" s="32" t="s">
        <v>86</v>
      </c>
    </row>
    <row r="97" spans="1:9" ht="34.5" customHeight="1" thickBot="1">
      <c r="A97" s="6">
        <v>48</v>
      </c>
      <c r="B97" s="9">
        <v>42271</v>
      </c>
      <c r="C97" s="18" t="s">
        <v>73</v>
      </c>
      <c r="D97" s="8">
        <f t="shared" si="3"/>
        <v>752</v>
      </c>
      <c r="E97" s="53">
        <v>940</v>
      </c>
      <c r="F97" s="7" t="s">
        <v>43</v>
      </c>
      <c r="G97" s="4" t="s">
        <v>77</v>
      </c>
      <c r="H97" s="26"/>
      <c r="I97" s="32" t="s">
        <v>87</v>
      </c>
    </row>
    <row r="98" spans="1:9" ht="34.5" customHeight="1" thickBot="1">
      <c r="A98" s="6">
        <v>49</v>
      </c>
      <c r="B98" s="9">
        <v>42272</v>
      </c>
      <c r="C98" s="15" t="s">
        <v>64</v>
      </c>
      <c r="D98" s="8">
        <f t="shared" si="3"/>
        <v>800</v>
      </c>
      <c r="E98" s="53">
        <v>1000</v>
      </c>
      <c r="F98" s="7" t="s">
        <v>43</v>
      </c>
      <c r="G98" s="4" t="s">
        <v>77</v>
      </c>
      <c r="H98" s="26"/>
      <c r="I98" s="32" t="s">
        <v>88</v>
      </c>
    </row>
    <row r="99" spans="1:9" ht="34.5" customHeight="1" thickBot="1">
      <c r="A99" s="6">
        <v>50</v>
      </c>
      <c r="B99" s="9">
        <v>42273</v>
      </c>
      <c r="C99" s="15" t="s">
        <v>65</v>
      </c>
      <c r="D99" s="8">
        <f t="shared" si="3"/>
        <v>1392</v>
      </c>
      <c r="E99" s="53">
        <v>1740</v>
      </c>
      <c r="F99" s="7" t="s">
        <v>48</v>
      </c>
      <c r="G99" s="4" t="s">
        <v>77</v>
      </c>
      <c r="H99" s="26"/>
      <c r="I99" s="32" t="s">
        <v>89</v>
      </c>
    </row>
    <row r="100" spans="1:9" ht="34.5" customHeight="1" thickBot="1">
      <c r="A100" s="6"/>
      <c r="B100" s="9">
        <v>42273</v>
      </c>
      <c r="C100" s="15" t="s">
        <v>65</v>
      </c>
      <c r="D100" s="8">
        <f>SUM(E100)-((E100)*25/125)</f>
        <v>964</v>
      </c>
      <c r="E100" s="53">
        <v>1205</v>
      </c>
      <c r="F100" s="18" t="s">
        <v>125</v>
      </c>
      <c r="G100" s="4" t="s">
        <v>77</v>
      </c>
      <c r="H100" s="26"/>
      <c r="I100" s="34"/>
    </row>
    <row r="101" spans="1:9" ht="34.5" customHeight="1" thickBot="1">
      <c r="A101" s="6"/>
      <c r="B101" s="9">
        <v>42273</v>
      </c>
      <c r="C101" s="15" t="s">
        <v>65</v>
      </c>
      <c r="D101" s="8">
        <f>SUM(E101)-((E101)*25/125)</f>
        <v>3535.3120000000004</v>
      </c>
      <c r="E101" s="53">
        <v>4419.14</v>
      </c>
      <c r="F101" s="7" t="s">
        <v>43</v>
      </c>
      <c r="G101" s="4" t="s">
        <v>77</v>
      </c>
      <c r="H101" s="26"/>
      <c r="I101" s="34"/>
    </row>
    <row r="102" spans="1:9" ht="34.5" customHeight="1" thickBot="1">
      <c r="A102" s="6">
        <v>51</v>
      </c>
      <c r="B102" s="9">
        <v>42315</v>
      </c>
      <c r="C102" s="18" t="s">
        <v>74</v>
      </c>
      <c r="D102" s="8">
        <f t="shared" si="3"/>
        <v>8400</v>
      </c>
      <c r="E102" s="53">
        <v>10500</v>
      </c>
      <c r="F102" s="7" t="s">
        <v>43</v>
      </c>
      <c r="G102" s="4" t="s">
        <v>77</v>
      </c>
      <c r="H102" s="26"/>
      <c r="I102" s="32" t="s">
        <v>90</v>
      </c>
    </row>
    <row r="103" spans="1:9" ht="34.5" customHeight="1" thickBot="1">
      <c r="A103" s="6"/>
      <c r="B103" s="9">
        <v>42315</v>
      </c>
      <c r="C103" s="18" t="s">
        <v>74</v>
      </c>
      <c r="D103" s="8">
        <f>SUM(E103)-((E103)*25/125)</f>
        <v>12534.4</v>
      </c>
      <c r="E103" s="53">
        <v>15668</v>
      </c>
      <c r="F103" s="7" t="s">
        <v>71</v>
      </c>
      <c r="G103" s="4" t="s">
        <v>77</v>
      </c>
      <c r="H103" s="26"/>
      <c r="I103" s="34"/>
    </row>
    <row r="104" spans="1:11" ht="34.5" customHeight="1" thickBot="1">
      <c r="A104" s="6">
        <v>52</v>
      </c>
      <c r="B104" s="9">
        <v>42411</v>
      </c>
      <c r="C104" s="7" t="s">
        <v>34</v>
      </c>
      <c r="D104" s="8">
        <f>SUM(E104)-((E104)*5/105)</f>
        <v>476.1904761904762</v>
      </c>
      <c r="E104" s="53">
        <v>500</v>
      </c>
      <c r="F104" s="7" t="s">
        <v>48</v>
      </c>
      <c r="G104" s="4" t="s">
        <v>77</v>
      </c>
      <c r="H104" s="26"/>
      <c r="I104" s="31" t="s">
        <v>103</v>
      </c>
      <c r="K104" s="50"/>
    </row>
    <row r="105" spans="1:11" ht="34.5" customHeight="1" thickBot="1">
      <c r="A105" s="6"/>
      <c r="B105" s="9">
        <v>42411</v>
      </c>
      <c r="C105" s="7" t="s">
        <v>34</v>
      </c>
      <c r="D105" s="8">
        <f>SUM(E105)-((E105)*5/105)</f>
        <v>3107.6190476190477</v>
      </c>
      <c r="E105" s="37">
        <v>3263</v>
      </c>
      <c r="F105" s="7" t="s">
        <v>71</v>
      </c>
      <c r="G105" s="4" t="s">
        <v>77</v>
      </c>
      <c r="H105" s="26"/>
      <c r="I105" s="29" t="s">
        <v>123</v>
      </c>
      <c r="K105" s="50"/>
    </row>
    <row r="106" spans="1:9" ht="34.5" customHeight="1">
      <c r="A106" s="6"/>
      <c r="B106" s="9">
        <v>42411</v>
      </c>
      <c r="C106" s="7" t="s">
        <v>34</v>
      </c>
      <c r="D106" s="8">
        <f>SUM(E106)-((E106)*5/105)</f>
        <v>37383.80952380953</v>
      </c>
      <c r="E106" s="37">
        <v>39253</v>
      </c>
      <c r="F106" s="7" t="s">
        <v>71</v>
      </c>
      <c r="G106" s="4" t="s">
        <v>77</v>
      </c>
      <c r="H106" s="26"/>
      <c r="I106" s="29" t="s">
        <v>123</v>
      </c>
    </row>
    <row r="108" spans="3:6" ht="12.75">
      <c r="C108" s="2" t="s">
        <v>61</v>
      </c>
      <c r="F108" t="s">
        <v>35</v>
      </c>
    </row>
    <row r="109" spans="3:6" ht="12.75">
      <c r="C109" s="2" t="s">
        <v>62</v>
      </c>
      <c r="F109" t="s">
        <v>30</v>
      </c>
    </row>
    <row r="110" ht="12.75">
      <c r="C110" s="2" t="s">
        <v>29</v>
      </c>
    </row>
    <row r="111" spans="3:5" ht="12.75">
      <c r="C111" s="2" t="s">
        <v>33</v>
      </c>
      <c r="E111" s="23"/>
    </row>
    <row r="112" ht="12.75">
      <c r="E112" s="23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 Lovre Monti</dc:creator>
  <cp:keywords/>
  <dc:description/>
  <cp:lastModifiedBy>Racunovodstvo</cp:lastModifiedBy>
  <cp:lastPrinted>2020-02-07T09:54:44Z</cp:lastPrinted>
  <dcterms:created xsi:type="dcterms:W3CDTF">2012-06-21T08:34:21Z</dcterms:created>
  <dcterms:modified xsi:type="dcterms:W3CDTF">2020-02-12T09:35:29Z</dcterms:modified>
  <cp:category/>
  <cp:version/>
  <cp:contentType/>
  <cp:contentStatus/>
</cp:coreProperties>
</file>