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7470" windowHeight="3960" activeTab="5"/>
  </bookViews>
  <sheets>
    <sheet name="RASHOD E.K.06" sheetId="14" r:id="rId1"/>
    <sheet name="PRIHOD E.K.06" sheetId="15" r:id="rId2"/>
    <sheet name="RASHOD I.F.06" sheetId="16" r:id="rId3"/>
    <sheet name="PRIHOD I.F.06" sheetId="17" r:id="rId4"/>
    <sheet name="RASHOD F.K.06" sheetId="18" r:id="rId5"/>
    <sheet name="PRIHOD F.K. 06" sheetId="19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E7" i="19" l="1"/>
  <c r="D7" i="19"/>
  <c r="C7" i="19"/>
  <c r="D6" i="19"/>
  <c r="D5" i="19" s="1"/>
  <c r="C6" i="19"/>
  <c r="C5" i="19" s="1"/>
  <c r="G30" i="19"/>
  <c r="F30" i="19"/>
  <c r="G29" i="19"/>
  <c r="F29" i="19"/>
  <c r="E28" i="19"/>
  <c r="D28" i="19"/>
  <c r="D27" i="19" s="1"/>
  <c r="C28" i="19"/>
  <c r="C27" i="19" s="1"/>
  <c r="G26" i="19"/>
  <c r="F26" i="19"/>
  <c r="E25" i="19"/>
  <c r="D25" i="19"/>
  <c r="D24" i="19" s="1"/>
  <c r="C25" i="19"/>
  <c r="C24" i="19" s="1"/>
  <c r="G23" i="19"/>
  <c r="F23" i="19"/>
  <c r="G22" i="19"/>
  <c r="F22" i="19"/>
  <c r="E21" i="19"/>
  <c r="D21" i="19"/>
  <c r="D20" i="19" s="1"/>
  <c r="C21" i="19"/>
  <c r="C20" i="19" s="1"/>
  <c r="G19" i="19"/>
  <c r="F19" i="19"/>
  <c r="E18" i="19"/>
  <c r="D18" i="19"/>
  <c r="C18" i="19"/>
  <c r="G16" i="19"/>
  <c r="F16" i="19"/>
  <c r="E15" i="19"/>
  <c r="D15" i="19"/>
  <c r="C15" i="19"/>
  <c r="G14" i="19"/>
  <c r="F14" i="19"/>
  <c r="G13" i="19"/>
  <c r="F13" i="19"/>
  <c r="E12" i="19"/>
  <c r="D12" i="19"/>
  <c r="C12" i="19"/>
  <c r="G8" i="18"/>
  <c r="E8" i="18"/>
  <c r="F8" i="18" s="1"/>
  <c r="D8" i="18"/>
  <c r="C8" i="18"/>
  <c r="G7" i="18"/>
  <c r="F7" i="18"/>
  <c r="E7" i="18"/>
  <c r="D7" i="18"/>
  <c r="C7" i="18"/>
  <c r="E6" i="18"/>
  <c r="F6" i="18" s="1"/>
  <c r="D6" i="18"/>
  <c r="C6" i="18"/>
  <c r="D5" i="18"/>
  <c r="C5" i="18"/>
  <c r="G73" i="18"/>
  <c r="F73" i="18"/>
  <c r="G72" i="18"/>
  <c r="F72" i="18"/>
  <c r="E72" i="18"/>
  <c r="D72" i="18"/>
  <c r="C72" i="18"/>
  <c r="G71" i="18"/>
  <c r="F71" i="18"/>
  <c r="G70" i="18"/>
  <c r="E70" i="18"/>
  <c r="D70" i="18"/>
  <c r="C70" i="18"/>
  <c r="F70" i="18" s="1"/>
  <c r="G69" i="18"/>
  <c r="F69" i="18"/>
  <c r="E68" i="18"/>
  <c r="G68" i="18" s="1"/>
  <c r="D68" i="18"/>
  <c r="C68" i="18"/>
  <c r="G67" i="18"/>
  <c r="F67" i="18"/>
  <c r="G66" i="18"/>
  <c r="F66" i="18"/>
  <c r="G65" i="18"/>
  <c r="F65" i="18"/>
  <c r="G64" i="18"/>
  <c r="F64" i="18"/>
  <c r="G63" i="18"/>
  <c r="F63" i="18"/>
  <c r="G62" i="18"/>
  <c r="F62" i="18"/>
  <c r="G61" i="18"/>
  <c r="F61" i="18"/>
  <c r="E60" i="18"/>
  <c r="G60" i="18" s="1"/>
  <c r="D60" i="18"/>
  <c r="D59" i="18" s="1"/>
  <c r="D58" i="18" s="1"/>
  <c r="C60" i="18"/>
  <c r="F60" i="18" s="1"/>
  <c r="E59" i="18"/>
  <c r="G59" i="18" s="1"/>
  <c r="G57" i="18"/>
  <c r="F57" i="18"/>
  <c r="E56" i="18"/>
  <c r="G56" i="18" s="1"/>
  <c r="D56" i="18"/>
  <c r="C56" i="18"/>
  <c r="D55" i="18"/>
  <c r="C55" i="18"/>
  <c r="G54" i="18"/>
  <c r="F54" i="18"/>
  <c r="E53" i="18"/>
  <c r="G53" i="18" s="1"/>
  <c r="D53" i="18"/>
  <c r="C53" i="18"/>
  <c r="C52" i="18" s="1"/>
  <c r="D52" i="18"/>
  <c r="G51" i="18"/>
  <c r="F51" i="18"/>
  <c r="E50" i="18"/>
  <c r="G50" i="18" s="1"/>
  <c r="D50" i="18"/>
  <c r="C50" i="18"/>
  <c r="C49" i="18" s="1"/>
  <c r="D49" i="18"/>
  <c r="G48" i="18"/>
  <c r="F48" i="18"/>
  <c r="G47" i="18"/>
  <c r="F47" i="18"/>
  <c r="G46" i="18"/>
  <c r="F46" i="18"/>
  <c r="G45" i="18"/>
  <c r="F45" i="18"/>
  <c r="E44" i="18"/>
  <c r="G44" i="18" s="1"/>
  <c r="D44" i="18"/>
  <c r="C44" i="18"/>
  <c r="G43" i="18"/>
  <c r="F43" i="18"/>
  <c r="E42" i="18"/>
  <c r="G42" i="18" s="1"/>
  <c r="D42" i="18"/>
  <c r="C42" i="18"/>
  <c r="F42" i="18" s="1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E33" i="18"/>
  <c r="D33" i="18"/>
  <c r="C33" i="18"/>
  <c r="G32" i="18"/>
  <c r="F32" i="18"/>
  <c r="G31" i="18"/>
  <c r="F31" i="18"/>
  <c r="G30" i="18"/>
  <c r="F30" i="18"/>
  <c r="G29" i="18"/>
  <c r="F29" i="18"/>
  <c r="G28" i="18"/>
  <c r="F28" i="18"/>
  <c r="E27" i="18"/>
  <c r="G27" i="18" s="1"/>
  <c r="D27" i="18"/>
  <c r="C27" i="18"/>
  <c r="F27" i="18" s="1"/>
  <c r="G26" i="18"/>
  <c r="F26" i="18"/>
  <c r="G25" i="18"/>
  <c r="F25" i="18"/>
  <c r="G24" i="18"/>
  <c r="F24" i="18"/>
  <c r="G23" i="18"/>
  <c r="F23" i="18"/>
  <c r="E22" i="18"/>
  <c r="F22" i="18" s="1"/>
  <c r="D22" i="18"/>
  <c r="D21" i="18" s="1"/>
  <c r="C22" i="18"/>
  <c r="C21" i="18"/>
  <c r="G20" i="18"/>
  <c r="F20" i="18"/>
  <c r="G19" i="18"/>
  <c r="F19" i="18"/>
  <c r="G18" i="18"/>
  <c r="F18" i="18"/>
  <c r="E18" i="18"/>
  <c r="E16" i="18" s="1"/>
  <c r="D18" i="18"/>
  <c r="C18" i="18"/>
  <c r="C16" i="18" s="1"/>
  <c r="G17" i="18"/>
  <c r="F17" i="18"/>
  <c r="D16" i="18"/>
  <c r="G15" i="18"/>
  <c r="F15" i="18"/>
  <c r="G14" i="18"/>
  <c r="F14" i="18"/>
  <c r="G13" i="18"/>
  <c r="F13" i="18"/>
  <c r="G12" i="18"/>
  <c r="F12" i="18"/>
  <c r="E12" i="18"/>
  <c r="D12" i="18"/>
  <c r="C12" i="18"/>
  <c r="F11" i="18"/>
  <c r="D11" i="18"/>
  <c r="G11" i="18" s="1"/>
  <c r="G21" i="19" l="1"/>
  <c r="F28" i="19"/>
  <c r="F12" i="19"/>
  <c r="F25" i="19"/>
  <c r="G12" i="19"/>
  <c r="G18" i="19"/>
  <c r="G15" i="19"/>
  <c r="G25" i="19"/>
  <c r="G28" i="19"/>
  <c r="C11" i="19"/>
  <c r="C10" i="19" s="1"/>
  <c r="C9" i="19" s="1"/>
  <c r="C8" i="19" s="1"/>
  <c r="G7" i="19"/>
  <c r="D11" i="19"/>
  <c r="D10" i="19" s="1"/>
  <c r="D9" i="19" s="1"/>
  <c r="E6" i="19"/>
  <c r="F7" i="19"/>
  <c r="F15" i="19"/>
  <c r="F18" i="19"/>
  <c r="E20" i="19"/>
  <c r="F21" i="19"/>
  <c r="E11" i="19"/>
  <c r="E24" i="19"/>
  <c r="E27" i="19"/>
  <c r="G6" i="18"/>
  <c r="E5" i="18"/>
  <c r="F16" i="18"/>
  <c r="G16" i="18"/>
  <c r="C10" i="18"/>
  <c r="G22" i="18"/>
  <c r="F44" i="18"/>
  <c r="E49" i="18"/>
  <c r="F50" i="18"/>
  <c r="E52" i="18"/>
  <c r="F53" i="18"/>
  <c r="E55" i="18"/>
  <c r="F56" i="18"/>
  <c r="E58" i="18"/>
  <c r="F59" i="18"/>
  <c r="F68" i="18"/>
  <c r="C59" i="18"/>
  <c r="C58" i="18" s="1"/>
  <c r="D10" i="18"/>
  <c r="D9" i="18" s="1"/>
  <c r="E21" i="18"/>
  <c r="D8" i="19" l="1"/>
  <c r="F6" i="19"/>
  <c r="E5" i="19"/>
  <c r="G6" i="19"/>
  <c r="G20" i="19"/>
  <c r="F20" i="19"/>
  <c r="G27" i="19"/>
  <c r="F27" i="19"/>
  <c r="G24" i="19"/>
  <c r="F24" i="19"/>
  <c r="G11" i="19"/>
  <c r="F11" i="19"/>
  <c r="E10" i="19"/>
  <c r="G5" i="18"/>
  <c r="F5" i="18"/>
  <c r="F52" i="18"/>
  <c r="G52" i="18"/>
  <c r="G58" i="18"/>
  <c r="F58" i="18"/>
  <c r="F49" i="18"/>
  <c r="G49" i="18"/>
  <c r="G55" i="18"/>
  <c r="F55" i="18"/>
  <c r="F21" i="18"/>
  <c r="G21" i="18"/>
  <c r="E10" i="18"/>
  <c r="C9" i="18"/>
  <c r="G5" i="19" l="1"/>
  <c r="F5" i="19"/>
  <c r="G10" i="19"/>
  <c r="E8" i="19"/>
  <c r="F10" i="19"/>
  <c r="E9" i="19"/>
  <c r="G10" i="18"/>
  <c r="F10" i="18"/>
  <c r="E9" i="18"/>
  <c r="F9" i="19" l="1"/>
  <c r="G9" i="19"/>
  <c r="G8" i="19"/>
  <c r="F8" i="19"/>
  <c r="G9" i="18"/>
  <c r="F9" i="18"/>
  <c r="E5" i="15" l="1"/>
  <c r="C5" i="15"/>
  <c r="C7" i="15"/>
  <c r="C6" i="15"/>
  <c r="G5" i="17" l="1"/>
  <c r="F5" i="17"/>
  <c r="E5" i="17"/>
  <c r="C5" i="17"/>
  <c r="C68" i="16"/>
  <c r="C67" i="16"/>
  <c r="F39" i="14"/>
  <c r="G39" i="14"/>
  <c r="F13" i="14"/>
  <c r="G13" i="14"/>
  <c r="F14" i="14"/>
  <c r="G14" i="14"/>
  <c r="F15" i="14"/>
  <c r="G15" i="14"/>
  <c r="F16" i="14"/>
  <c r="G16" i="14"/>
  <c r="F9" i="14"/>
  <c r="G9" i="14"/>
  <c r="F10" i="14"/>
  <c r="G10" i="14"/>
  <c r="F11" i="14"/>
  <c r="G11" i="14"/>
  <c r="E14" i="14"/>
  <c r="C14" i="14"/>
  <c r="C12" i="14" s="1"/>
  <c r="E12" i="14"/>
  <c r="E8" i="14"/>
  <c r="C48" i="14"/>
  <c r="C46" i="14"/>
  <c r="C45" i="14" s="1"/>
  <c r="C6" i="14" s="1"/>
  <c r="C17" i="14"/>
  <c r="C8" i="14"/>
  <c r="C40" i="14"/>
  <c r="C29" i="14"/>
  <c r="C23" i="14"/>
  <c r="C18" i="14"/>
  <c r="G48" i="14"/>
  <c r="F49" i="14"/>
  <c r="G49" i="14"/>
  <c r="F50" i="14"/>
  <c r="G50" i="14"/>
  <c r="F53" i="14"/>
  <c r="G53" i="14"/>
  <c r="G54" i="14"/>
  <c r="G55" i="14"/>
  <c r="G56" i="14"/>
  <c r="F57" i="14"/>
  <c r="G57" i="14"/>
  <c r="F58" i="14"/>
  <c r="G58" i="14"/>
  <c r="F59" i="14"/>
  <c r="G59" i="14"/>
  <c r="F60" i="14"/>
  <c r="G60" i="14"/>
  <c r="F61" i="14"/>
  <c r="G61" i="14"/>
  <c r="F62" i="14"/>
  <c r="G62" i="14"/>
  <c r="F63" i="14"/>
  <c r="G63" i="14"/>
  <c r="F64" i="14"/>
  <c r="G64" i="14"/>
  <c r="F65" i="14"/>
  <c r="G65" i="14"/>
  <c r="C38" i="14"/>
  <c r="F48" i="14" l="1"/>
  <c r="C5" i="14"/>
  <c r="C68" i="14"/>
  <c r="C66" i="14"/>
  <c r="C64" i="14"/>
  <c r="C56" i="14"/>
  <c r="F56" i="14" s="1"/>
  <c r="C52" i="14"/>
  <c r="C51" i="14"/>
  <c r="C49" i="14"/>
  <c r="C55" i="14" l="1"/>
  <c r="C72" i="17"/>
  <c r="G71" i="17"/>
  <c r="F71" i="17"/>
  <c r="G70" i="17"/>
  <c r="F70" i="17"/>
  <c r="E69" i="17"/>
  <c r="F69" i="17" s="1"/>
  <c r="D69" i="17"/>
  <c r="C69" i="17"/>
  <c r="C68" i="17" s="1"/>
  <c r="C67" i="17" s="1"/>
  <c r="C66" i="17" s="1"/>
  <c r="C65" i="17" s="1"/>
  <c r="D68" i="17"/>
  <c r="D67" i="17" s="1"/>
  <c r="G64" i="17"/>
  <c r="F64" i="17"/>
  <c r="G63" i="17"/>
  <c r="F63" i="17"/>
  <c r="E63" i="17"/>
  <c r="D63" i="17"/>
  <c r="C63" i="17"/>
  <c r="G62" i="17"/>
  <c r="F62" i="17"/>
  <c r="G61" i="17"/>
  <c r="E61" i="17"/>
  <c r="F61" i="17" s="1"/>
  <c r="D61" i="17"/>
  <c r="C61" i="17"/>
  <c r="C60" i="17" s="1"/>
  <c r="D60" i="17"/>
  <c r="D59" i="17" s="1"/>
  <c r="D58" i="17"/>
  <c r="D57" i="17"/>
  <c r="G55" i="17"/>
  <c r="F55" i="17"/>
  <c r="E54" i="17"/>
  <c r="G54" i="17" s="1"/>
  <c r="D54" i="17"/>
  <c r="D53" i="17" s="1"/>
  <c r="C54" i="17"/>
  <c r="C53" i="17"/>
  <c r="C51" i="17" s="1"/>
  <c r="C50" i="17" s="1"/>
  <c r="G48" i="17"/>
  <c r="F48" i="17"/>
  <c r="G47" i="17"/>
  <c r="E47" i="17"/>
  <c r="F47" i="17" s="1"/>
  <c r="D47" i="17"/>
  <c r="C47" i="17"/>
  <c r="C46" i="17" s="1"/>
  <c r="C45" i="17" s="1"/>
  <c r="C44" i="17" s="1"/>
  <c r="C43" i="17" s="1"/>
  <c r="D46" i="17"/>
  <c r="D45" i="17" s="1"/>
  <c r="D44" i="17" s="1"/>
  <c r="D43" i="17" s="1"/>
  <c r="G42" i="17"/>
  <c r="F42" i="17"/>
  <c r="E41" i="17"/>
  <c r="G41" i="17" s="1"/>
  <c r="D41" i="17"/>
  <c r="C41" i="17"/>
  <c r="D40" i="17"/>
  <c r="D39" i="17" s="1"/>
  <c r="D38" i="17" s="1"/>
  <c r="D37" i="17" s="1"/>
  <c r="C40" i="17"/>
  <c r="C39" i="17"/>
  <c r="C38" i="17" s="1"/>
  <c r="C37" i="17" s="1"/>
  <c r="G36" i="17"/>
  <c r="F36" i="17"/>
  <c r="G35" i="17"/>
  <c r="E35" i="17"/>
  <c r="F35" i="17" s="1"/>
  <c r="D35" i="17"/>
  <c r="C35" i="17"/>
  <c r="C34" i="17" s="1"/>
  <c r="C33" i="17" s="1"/>
  <c r="C32" i="17" s="1"/>
  <c r="C31" i="17" s="1"/>
  <c r="D34" i="17"/>
  <c r="D33" i="17" s="1"/>
  <c r="D32" i="17" s="1"/>
  <c r="D31" i="17" s="1"/>
  <c r="G30" i="17"/>
  <c r="F30" i="17"/>
  <c r="F29" i="17"/>
  <c r="E29" i="17"/>
  <c r="G29" i="17" s="1"/>
  <c r="D29" i="17"/>
  <c r="D28" i="17" s="1"/>
  <c r="D27" i="17" s="1"/>
  <c r="D26" i="17" s="1"/>
  <c r="D25" i="17" s="1"/>
  <c r="C29" i="17"/>
  <c r="E28" i="17"/>
  <c r="F28" i="17" s="1"/>
  <c r="C28" i="17"/>
  <c r="C27" i="17"/>
  <c r="C26" i="17" s="1"/>
  <c r="C25" i="17" s="1"/>
  <c r="G24" i="17"/>
  <c r="F24" i="17"/>
  <c r="G23" i="17"/>
  <c r="E23" i="17"/>
  <c r="D23" i="17"/>
  <c r="C23" i="17"/>
  <c r="G22" i="17"/>
  <c r="F22" i="17"/>
  <c r="E21" i="17"/>
  <c r="G21" i="17" s="1"/>
  <c r="D21" i="17"/>
  <c r="C21" i="17"/>
  <c r="F21" i="17" s="1"/>
  <c r="G20" i="17"/>
  <c r="F20" i="17"/>
  <c r="E19" i="17"/>
  <c r="F19" i="17" s="1"/>
  <c r="D19" i="17"/>
  <c r="C19" i="17"/>
  <c r="G18" i="17"/>
  <c r="F18" i="17"/>
  <c r="E17" i="17"/>
  <c r="G17" i="17" s="1"/>
  <c r="D17" i="17"/>
  <c r="C17" i="17"/>
  <c r="G16" i="17"/>
  <c r="F16" i="17"/>
  <c r="G15" i="17"/>
  <c r="F15" i="17"/>
  <c r="E15" i="17"/>
  <c r="D15" i="17"/>
  <c r="C15" i="17"/>
  <c r="G14" i="17"/>
  <c r="F14" i="17"/>
  <c r="G13" i="17"/>
  <c r="F13" i="17"/>
  <c r="E13" i="17"/>
  <c r="D13" i="17"/>
  <c r="C13" i="17"/>
  <c r="G12" i="17"/>
  <c r="F12" i="17"/>
  <c r="G11" i="17"/>
  <c r="E11" i="17"/>
  <c r="F11" i="17" s="1"/>
  <c r="D11" i="17"/>
  <c r="C11" i="17"/>
  <c r="G10" i="17"/>
  <c r="F10" i="17"/>
  <c r="E9" i="17"/>
  <c r="G9" i="17" s="1"/>
  <c r="D9" i="17"/>
  <c r="D6" i="17" s="1"/>
  <c r="D5" i="17" s="1"/>
  <c r="C9" i="17"/>
  <c r="F9" i="17" s="1"/>
  <c r="G8" i="17"/>
  <c r="E8" i="17"/>
  <c r="D8" i="17"/>
  <c r="C8" i="17"/>
  <c r="C7" i="17" s="1"/>
  <c r="D7" i="17"/>
  <c r="E6" i="17"/>
  <c r="G245" i="16"/>
  <c r="F245" i="16"/>
  <c r="E244" i="16"/>
  <c r="D244" i="16"/>
  <c r="C244" i="16"/>
  <c r="G243" i="16"/>
  <c r="F243" i="16"/>
  <c r="G242" i="16"/>
  <c r="F242" i="16"/>
  <c r="E242" i="16"/>
  <c r="D242" i="16"/>
  <c r="C242" i="16"/>
  <c r="C241" i="16" s="1"/>
  <c r="D241" i="16"/>
  <c r="G240" i="16"/>
  <c r="F240" i="16"/>
  <c r="G239" i="16"/>
  <c r="F239" i="16"/>
  <c r="E238" i="16"/>
  <c r="F238" i="16" s="1"/>
  <c r="D238" i="16"/>
  <c r="C238" i="16"/>
  <c r="G237" i="16"/>
  <c r="F237" i="16"/>
  <c r="E236" i="16"/>
  <c r="G236" i="16" s="1"/>
  <c r="D236" i="16"/>
  <c r="C236" i="16"/>
  <c r="F236" i="16" s="1"/>
  <c r="G235" i="16"/>
  <c r="F235" i="16"/>
  <c r="G234" i="16"/>
  <c r="F234" i="16"/>
  <c r="G233" i="16"/>
  <c r="F233" i="16"/>
  <c r="E232" i="16"/>
  <c r="F232" i="16" s="1"/>
  <c r="D232" i="16"/>
  <c r="C232" i="16"/>
  <c r="C231" i="16" s="1"/>
  <c r="C230" i="16" s="1"/>
  <c r="C229" i="16" s="1"/>
  <c r="C228" i="16" s="1"/>
  <c r="C227" i="16" s="1"/>
  <c r="C226" i="16" s="1"/>
  <c r="C225" i="16" s="1"/>
  <c r="D231" i="16"/>
  <c r="D230" i="16" s="1"/>
  <c r="D229" i="16" s="1"/>
  <c r="D228" i="16"/>
  <c r="D227" i="16" s="1"/>
  <c r="D226" i="16" s="1"/>
  <c r="D225" i="16" s="1"/>
  <c r="G224" i="16"/>
  <c r="F224" i="16"/>
  <c r="G223" i="16"/>
  <c r="F223" i="16"/>
  <c r="E222" i="16"/>
  <c r="G222" i="16" s="1"/>
  <c r="D222" i="16"/>
  <c r="D221" i="16" s="1"/>
  <c r="D220" i="16" s="1"/>
  <c r="C222" i="16"/>
  <c r="C221" i="16"/>
  <c r="C220" i="16" s="1"/>
  <c r="G219" i="16"/>
  <c r="F219" i="16"/>
  <c r="G218" i="16"/>
  <c r="F218" i="16"/>
  <c r="E217" i="16"/>
  <c r="G217" i="16" s="1"/>
  <c r="D217" i="16"/>
  <c r="C217" i="16"/>
  <c r="G216" i="16"/>
  <c r="F216" i="16"/>
  <c r="G215" i="16"/>
  <c r="F215" i="16"/>
  <c r="E214" i="16"/>
  <c r="D214" i="16"/>
  <c r="C214" i="16"/>
  <c r="G213" i="16"/>
  <c r="F213" i="16"/>
  <c r="G212" i="16"/>
  <c r="F212" i="16"/>
  <c r="G211" i="16"/>
  <c r="F211" i="16"/>
  <c r="E210" i="16"/>
  <c r="D210" i="16"/>
  <c r="D209" i="16" s="1"/>
  <c r="D208" i="16" s="1"/>
  <c r="D207" i="16" s="1"/>
  <c r="D206" i="16" s="1"/>
  <c r="D205" i="16" s="1"/>
  <c r="D204" i="16" s="1"/>
  <c r="C210" i="16"/>
  <c r="G203" i="16"/>
  <c r="F203" i="16"/>
  <c r="E202" i="16"/>
  <c r="D202" i="16"/>
  <c r="C202" i="16"/>
  <c r="G201" i="16"/>
  <c r="F201" i="16"/>
  <c r="E200" i="16"/>
  <c r="G200" i="16" s="1"/>
  <c r="D200" i="16"/>
  <c r="C200" i="16"/>
  <c r="G199" i="16"/>
  <c r="F199" i="16"/>
  <c r="F198" i="16"/>
  <c r="E198" i="16"/>
  <c r="G198" i="16" s="1"/>
  <c r="D198" i="16"/>
  <c r="C198" i="16"/>
  <c r="D197" i="16"/>
  <c r="C197" i="16"/>
  <c r="C196" i="16" s="1"/>
  <c r="C195" i="16" s="1"/>
  <c r="C194" i="16" s="1"/>
  <c r="C193" i="16" s="1"/>
  <c r="C192" i="16" s="1"/>
  <c r="D196" i="16"/>
  <c r="D195" i="16" s="1"/>
  <c r="D194" i="16" s="1"/>
  <c r="D193" i="16" s="1"/>
  <c r="D192" i="16" s="1"/>
  <c r="G191" i="16"/>
  <c r="F191" i="16"/>
  <c r="G190" i="16"/>
  <c r="F190" i="16"/>
  <c r="E190" i="16"/>
  <c r="D190" i="16"/>
  <c r="C190" i="16"/>
  <c r="G189" i="16"/>
  <c r="F189" i="16"/>
  <c r="G188" i="16"/>
  <c r="E188" i="16"/>
  <c r="D188" i="16"/>
  <c r="D187" i="16" s="1"/>
  <c r="G187" i="16" s="1"/>
  <c r="C188" i="16"/>
  <c r="C187" i="16" s="1"/>
  <c r="C186" i="16" s="1"/>
  <c r="F187" i="16"/>
  <c r="E187" i="16"/>
  <c r="E186" i="16"/>
  <c r="C185" i="16"/>
  <c r="C184" i="16"/>
  <c r="C183" i="16" s="1"/>
  <c r="C182" i="16" s="1"/>
  <c r="G181" i="16"/>
  <c r="F181" i="16"/>
  <c r="G180" i="16"/>
  <c r="E180" i="16"/>
  <c r="D180" i="16"/>
  <c r="D179" i="16" s="1"/>
  <c r="C180" i="16"/>
  <c r="C179" i="16" s="1"/>
  <c r="G178" i="16"/>
  <c r="F178" i="16"/>
  <c r="G177" i="16"/>
  <c r="E177" i="16"/>
  <c r="D177" i="16"/>
  <c r="C177" i="16"/>
  <c r="C172" i="16" s="1"/>
  <c r="C171" i="16" s="1"/>
  <c r="C170" i="16" s="1"/>
  <c r="C169" i="16" s="1"/>
  <c r="G176" i="16"/>
  <c r="F176" i="16"/>
  <c r="E175" i="16"/>
  <c r="D175" i="16"/>
  <c r="C175" i="16"/>
  <c r="G174" i="16"/>
  <c r="F174" i="16"/>
  <c r="E173" i="16"/>
  <c r="G173" i="16" s="1"/>
  <c r="D173" i="16"/>
  <c r="C173" i="16"/>
  <c r="D172" i="16"/>
  <c r="D171" i="16" s="1"/>
  <c r="D170" i="16" s="1"/>
  <c r="D169" i="16" s="1"/>
  <c r="G168" i="16"/>
  <c r="F168" i="16"/>
  <c r="G167" i="16"/>
  <c r="F167" i="16"/>
  <c r="E167" i="16"/>
  <c r="D167" i="16"/>
  <c r="D166" i="16" s="1"/>
  <c r="C167" i="16"/>
  <c r="C166" i="16" s="1"/>
  <c r="E166" i="16"/>
  <c r="G166" i="16" s="1"/>
  <c r="G165" i="16"/>
  <c r="F165" i="16"/>
  <c r="G164" i="16"/>
  <c r="F164" i="16"/>
  <c r="E164" i="16"/>
  <c r="D164" i="16"/>
  <c r="C164" i="16"/>
  <c r="E162" i="16"/>
  <c r="D162" i="16"/>
  <c r="C162" i="16"/>
  <c r="G161" i="16"/>
  <c r="F161" i="16"/>
  <c r="E160" i="16"/>
  <c r="G160" i="16" s="1"/>
  <c r="D160" i="16"/>
  <c r="D159" i="16" s="1"/>
  <c r="D158" i="16" s="1"/>
  <c r="D157" i="16" s="1"/>
  <c r="C160" i="16"/>
  <c r="C159" i="16"/>
  <c r="C158" i="16"/>
  <c r="C157" i="16" s="1"/>
  <c r="G153" i="16"/>
  <c r="F153" i="16"/>
  <c r="E152" i="16"/>
  <c r="G152" i="16" s="1"/>
  <c r="D152" i="16"/>
  <c r="C152" i="16"/>
  <c r="C151" i="16" s="1"/>
  <c r="D151" i="16"/>
  <c r="D150" i="16" s="1"/>
  <c r="C150" i="16"/>
  <c r="G149" i="16"/>
  <c r="F149" i="16"/>
  <c r="G148" i="16"/>
  <c r="F148" i="16"/>
  <c r="G147" i="16"/>
  <c r="F147" i="16"/>
  <c r="G146" i="16"/>
  <c r="F146" i="16"/>
  <c r="G145" i="16"/>
  <c r="F145" i="16"/>
  <c r="G144" i="16"/>
  <c r="F144" i="16"/>
  <c r="E143" i="16"/>
  <c r="D143" i="16"/>
  <c r="C143" i="16"/>
  <c r="G142" i="16"/>
  <c r="F142" i="16"/>
  <c r="G141" i="16"/>
  <c r="F141" i="16"/>
  <c r="G140" i="16"/>
  <c r="E140" i="16"/>
  <c r="F140" i="16" s="1"/>
  <c r="D140" i="16"/>
  <c r="C140" i="16"/>
  <c r="G139" i="16"/>
  <c r="F139" i="16"/>
  <c r="G138" i="16"/>
  <c r="E138" i="16"/>
  <c r="D138" i="16"/>
  <c r="C138" i="16"/>
  <c r="C137" i="16" s="1"/>
  <c r="G136" i="16"/>
  <c r="F136" i="16"/>
  <c r="G135" i="16"/>
  <c r="F135" i="16"/>
  <c r="E135" i="16"/>
  <c r="D135" i="16"/>
  <c r="C135" i="16"/>
  <c r="G134" i="16"/>
  <c r="F134" i="16"/>
  <c r="G133" i="16"/>
  <c r="E133" i="16"/>
  <c r="D133" i="16"/>
  <c r="D132" i="16" s="1"/>
  <c r="C133" i="16"/>
  <c r="C132" i="16"/>
  <c r="C131" i="16" s="1"/>
  <c r="C130" i="16" s="1"/>
  <c r="C129" i="16" s="1"/>
  <c r="C128" i="16" s="1"/>
  <c r="C127" i="16" s="1"/>
  <c r="G126" i="16"/>
  <c r="F126" i="16"/>
  <c r="E125" i="16"/>
  <c r="D125" i="16"/>
  <c r="C125" i="16"/>
  <c r="C124" i="16" s="1"/>
  <c r="C123" i="16" s="1"/>
  <c r="C122" i="16" s="1"/>
  <c r="C121" i="16" s="1"/>
  <c r="C120" i="16" s="1"/>
  <c r="C119" i="16" s="1"/>
  <c r="D124" i="16"/>
  <c r="D123" i="16" s="1"/>
  <c r="D122" i="16" s="1"/>
  <c r="D121" i="16" s="1"/>
  <c r="D120" i="16" s="1"/>
  <c r="D119" i="16" s="1"/>
  <c r="G118" i="16"/>
  <c r="F118" i="16"/>
  <c r="G117" i="16"/>
  <c r="F117" i="16"/>
  <c r="E117" i="16"/>
  <c r="D117" i="16"/>
  <c r="C117" i="16"/>
  <c r="G116" i="16"/>
  <c r="F116" i="16"/>
  <c r="G115" i="16"/>
  <c r="E115" i="16"/>
  <c r="F115" i="16" s="1"/>
  <c r="D115" i="16"/>
  <c r="D114" i="16" s="1"/>
  <c r="D113" i="16" s="1"/>
  <c r="D112" i="16" s="1"/>
  <c r="C115" i="16"/>
  <c r="C114" i="16"/>
  <c r="C113" i="16" s="1"/>
  <c r="C112" i="16" s="1"/>
  <c r="G110" i="16"/>
  <c r="F110" i="16"/>
  <c r="G109" i="16"/>
  <c r="E109" i="16"/>
  <c r="D109" i="16"/>
  <c r="C109" i="16"/>
  <c r="G108" i="16"/>
  <c r="F108" i="16"/>
  <c r="G107" i="16"/>
  <c r="F107" i="16"/>
  <c r="E106" i="16"/>
  <c r="F106" i="16" s="1"/>
  <c r="D106" i="16"/>
  <c r="C106" i="16"/>
  <c r="D105" i="16"/>
  <c r="D104" i="16" s="1"/>
  <c r="C105" i="16"/>
  <c r="C104" i="16"/>
  <c r="G103" i="16"/>
  <c r="F103" i="16"/>
  <c r="G102" i="16"/>
  <c r="E102" i="16"/>
  <c r="F102" i="16" s="1"/>
  <c r="D102" i="16"/>
  <c r="C102" i="16"/>
  <c r="G101" i="16"/>
  <c r="F101" i="16"/>
  <c r="E100" i="16"/>
  <c r="G100" i="16" s="1"/>
  <c r="D100" i="16"/>
  <c r="C100" i="16"/>
  <c r="G99" i="16"/>
  <c r="F99" i="16"/>
  <c r="G98" i="16"/>
  <c r="F98" i="16"/>
  <c r="E97" i="16"/>
  <c r="D97" i="16"/>
  <c r="G97" i="16" s="1"/>
  <c r="C97" i="16"/>
  <c r="C96" i="16"/>
  <c r="C95" i="16"/>
  <c r="C94" i="16" s="1"/>
  <c r="C93" i="16"/>
  <c r="G92" i="16"/>
  <c r="F92" i="16"/>
  <c r="G91" i="16"/>
  <c r="F91" i="16"/>
  <c r="G90" i="16"/>
  <c r="F90" i="16"/>
  <c r="G89" i="16"/>
  <c r="F89" i="16"/>
  <c r="G88" i="16"/>
  <c r="F88" i="16"/>
  <c r="G87" i="16"/>
  <c r="F87" i="16"/>
  <c r="E86" i="16"/>
  <c r="D86" i="16"/>
  <c r="D85" i="16" s="1"/>
  <c r="D84" i="16" s="1"/>
  <c r="D73" i="16" s="1"/>
  <c r="C86" i="16"/>
  <c r="C85" i="16" s="1"/>
  <c r="C84" i="16" s="1"/>
  <c r="E85" i="16"/>
  <c r="G85" i="16" s="1"/>
  <c r="G83" i="16"/>
  <c r="F83" i="16"/>
  <c r="G82" i="16"/>
  <c r="F82" i="16"/>
  <c r="G81" i="16"/>
  <c r="F81" i="16"/>
  <c r="E81" i="16"/>
  <c r="D81" i="16"/>
  <c r="C81" i="16"/>
  <c r="G80" i="16"/>
  <c r="F80" i="16"/>
  <c r="G79" i="16"/>
  <c r="F79" i="16"/>
  <c r="E78" i="16"/>
  <c r="D78" i="16"/>
  <c r="G78" i="16" s="1"/>
  <c r="C78" i="16"/>
  <c r="F78" i="16" s="1"/>
  <c r="G77" i="16"/>
  <c r="F77" i="16"/>
  <c r="E76" i="16"/>
  <c r="D76" i="16"/>
  <c r="C76" i="16"/>
  <c r="C75" i="16" s="1"/>
  <c r="C74" i="16" s="1"/>
  <c r="D75" i="16"/>
  <c r="D74" i="16" s="1"/>
  <c r="G71" i="16"/>
  <c r="F71" i="16"/>
  <c r="E70" i="16"/>
  <c r="D70" i="16"/>
  <c r="C70" i="16"/>
  <c r="D69" i="16"/>
  <c r="D68" i="16" s="1"/>
  <c r="D67" i="16" s="1"/>
  <c r="C69" i="16"/>
  <c r="G64" i="16"/>
  <c r="F64" i="16"/>
  <c r="G63" i="16"/>
  <c r="F63" i="16"/>
  <c r="E63" i="16"/>
  <c r="D63" i="16"/>
  <c r="C63" i="16"/>
  <c r="G62" i="16"/>
  <c r="F62" i="16"/>
  <c r="G61" i="16"/>
  <c r="E61" i="16"/>
  <c r="F61" i="16" s="1"/>
  <c r="D61" i="16"/>
  <c r="C61" i="16"/>
  <c r="C60" i="16" s="1"/>
  <c r="C59" i="16" s="1"/>
  <c r="C58" i="16" s="1"/>
  <c r="C57" i="16" s="1"/>
  <c r="C56" i="16" s="1"/>
  <c r="C55" i="16" s="1"/>
  <c r="D60" i="16"/>
  <c r="D59" i="16"/>
  <c r="D58" i="16" s="1"/>
  <c r="D57" i="16" s="1"/>
  <c r="D56" i="16" s="1"/>
  <c r="D55" i="16" s="1"/>
  <c r="G54" i="16"/>
  <c r="F54" i="16"/>
  <c r="E53" i="16"/>
  <c r="D53" i="16"/>
  <c r="D52" i="16" s="1"/>
  <c r="C53" i="16"/>
  <c r="F53" i="16" s="1"/>
  <c r="E52" i="16"/>
  <c r="G52" i="16" s="1"/>
  <c r="G51" i="16"/>
  <c r="F51" i="16"/>
  <c r="G50" i="16"/>
  <c r="F50" i="16"/>
  <c r="G49" i="16"/>
  <c r="F49" i="16"/>
  <c r="G48" i="16"/>
  <c r="F48" i="16"/>
  <c r="E47" i="16"/>
  <c r="D47" i="16"/>
  <c r="G47" i="16" s="1"/>
  <c r="C47" i="16"/>
  <c r="F47" i="16" s="1"/>
  <c r="G46" i="16"/>
  <c r="F46" i="16"/>
  <c r="G45" i="16"/>
  <c r="F45" i="16"/>
  <c r="G44" i="16"/>
  <c r="F44" i="16"/>
  <c r="G43" i="16"/>
  <c r="F43" i="16"/>
  <c r="G42" i="16"/>
  <c r="F42" i="16"/>
  <c r="G41" i="16"/>
  <c r="F41" i="16"/>
  <c r="G40" i="16"/>
  <c r="F40" i="16"/>
  <c r="E39" i="16"/>
  <c r="G39" i="16" s="1"/>
  <c r="D39" i="16"/>
  <c r="D27" i="16" s="1"/>
  <c r="D26" i="16" s="1"/>
  <c r="D25" i="16" s="1"/>
  <c r="C39" i="16"/>
  <c r="G38" i="16"/>
  <c r="F38" i="16"/>
  <c r="G37" i="16"/>
  <c r="F37" i="16"/>
  <c r="G36" i="16"/>
  <c r="F36" i="16"/>
  <c r="G35" i="16"/>
  <c r="F35" i="16"/>
  <c r="G34" i="16"/>
  <c r="F34" i="16"/>
  <c r="E33" i="16"/>
  <c r="G33" i="16" s="1"/>
  <c r="D33" i="16"/>
  <c r="C33" i="16"/>
  <c r="G32" i="16"/>
  <c r="F32" i="16"/>
  <c r="G31" i="16"/>
  <c r="F31" i="16"/>
  <c r="G30" i="16"/>
  <c r="F30" i="16"/>
  <c r="G29" i="16"/>
  <c r="F29" i="16"/>
  <c r="G28" i="16"/>
  <c r="F28" i="16"/>
  <c r="E28" i="16"/>
  <c r="D28" i="16"/>
  <c r="C28" i="16"/>
  <c r="C27" i="16" s="1"/>
  <c r="E27" i="16"/>
  <c r="G27" i="16" s="1"/>
  <c r="C16" i="16"/>
  <c r="C15" i="16" s="1"/>
  <c r="G8" i="16"/>
  <c r="F8" i="16"/>
  <c r="E7" i="16"/>
  <c r="G7" i="16" s="1"/>
  <c r="D7" i="16"/>
  <c r="C7" i="16"/>
  <c r="G27" i="15"/>
  <c r="F27" i="15"/>
  <c r="G26" i="15"/>
  <c r="F26" i="15"/>
  <c r="E25" i="15"/>
  <c r="G25" i="15" s="1"/>
  <c r="D25" i="15"/>
  <c r="D24" i="15" s="1"/>
  <c r="C25" i="15"/>
  <c r="C24" i="15" s="1"/>
  <c r="G23" i="15"/>
  <c r="F23" i="15"/>
  <c r="E22" i="15"/>
  <c r="G22" i="15" s="1"/>
  <c r="D22" i="15"/>
  <c r="D21" i="15" s="1"/>
  <c r="C22" i="15"/>
  <c r="C21" i="15" s="1"/>
  <c r="G20" i="15"/>
  <c r="F20" i="15"/>
  <c r="G19" i="15"/>
  <c r="F19" i="15"/>
  <c r="E18" i="15"/>
  <c r="G18" i="15" s="1"/>
  <c r="D18" i="15"/>
  <c r="D17" i="15" s="1"/>
  <c r="C18" i="15"/>
  <c r="C17" i="15"/>
  <c r="G16" i="15"/>
  <c r="F16" i="15"/>
  <c r="E15" i="15"/>
  <c r="G15" i="15" s="1"/>
  <c r="D15" i="15"/>
  <c r="C15" i="15"/>
  <c r="G13" i="15"/>
  <c r="F13" i="15"/>
  <c r="E12" i="15"/>
  <c r="F12" i="15" s="1"/>
  <c r="D12" i="15"/>
  <c r="C12" i="15"/>
  <c r="G11" i="15"/>
  <c r="F11" i="15"/>
  <c r="G10" i="15"/>
  <c r="F10" i="15"/>
  <c r="E9" i="15"/>
  <c r="G9" i="15" s="1"/>
  <c r="D9" i="15"/>
  <c r="D8" i="15" s="1"/>
  <c r="D7" i="15" s="1"/>
  <c r="C9" i="15"/>
  <c r="C8" i="15" s="1"/>
  <c r="G69" i="14"/>
  <c r="F69" i="14"/>
  <c r="G68" i="14"/>
  <c r="E68" i="14"/>
  <c r="F68" i="14" s="1"/>
  <c r="D68" i="14"/>
  <c r="G67" i="14"/>
  <c r="F67" i="14"/>
  <c r="E66" i="14"/>
  <c r="G66" i="14" s="1"/>
  <c r="D66" i="14"/>
  <c r="F66" i="14"/>
  <c r="E64" i="14"/>
  <c r="D64" i="14"/>
  <c r="E56" i="14"/>
  <c r="D56" i="14"/>
  <c r="D55" i="14" s="1"/>
  <c r="D54" i="14" s="1"/>
  <c r="G52" i="14"/>
  <c r="E52" i="14"/>
  <c r="F52" i="14" s="1"/>
  <c r="D52" i="14"/>
  <c r="D51" i="14"/>
  <c r="E49" i="14"/>
  <c r="E48" i="14" s="1"/>
  <c r="D49" i="14"/>
  <c r="D48" i="14" s="1"/>
  <c r="G47" i="14"/>
  <c r="F47" i="14"/>
  <c r="G46" i="14"/>
  <c r="E46" i="14"/>
  <c r="F46" i="14" s="1"/>
  <c r="D46" i="14"/>
  <c r="D45" i="14"/>
  <c r="G44" i="14"/>
  <c r="F44" i="14"/>
  <c r="G43" i="14"/>
  <c r="F43" i="14"/>
  <c r="G42" i="14"/>
  <c r="F42" i="14"/>
  <c r="G41" i="14"/>
  <c r="F41" i="14"/>
  <c r="G40" i="14"/>
  <c r="E40" i="14"/>
  <c r="F40" i="14" s="1"/>
  <c r="D40" i="14"/>
  <c r="E38" i="14"/>
  <c r="G38" i="14" s="1"/>
  <c r="D38" i="14"/>
  <c r="G37" i="14"/>
  <c r="F37" i="14"/>
  <c r="G36" i="14"/>
  <c r="F36" i="14"/>
  <c r="G35" i="14"/>
  <c r="F35" i="14"/>
  <c r="G34" i="14"/>
  <c r="F34" i="14"/>
  <c r="G33" i="14"/>
  <c r="F33" i="14"/>
  <c r="G32" i="14"/>
  <c r="F32" i="14"/>
  <c r="G31" i="14"/>
  <c r="F31" i="14"/>
  <c r="G30" i="14"/>
  <c r="F30" i="14"/>
  <c r="E29" i="14"/>
  <c r="F29" i="14" s="1"/>
  <c r="D29" i="14"/>
  <c r="G29" i="14" s="1"/>
  <c r="G28" i="14"/>
  <c r="F28" i="14"/>
  <c r="G27" i="14"/>
  <c r="F27" i="14"/>
  <c r="G26" i="14"/>
  <c r="F26" i="14"/>
  <c r="G25" i="14"/>
  <c r="F25" i="14"/>
  <c r="G24" i="14"/>
  <c r="F24" i="14"/>
  <c r="G23" i="14"/>
  <c r="F23" i="14"/>
  <c r="E23" i="14"/>
  <c r="D23" i="14"/>
  <c r="G22" i="14"/>
  <c r="F22" i="14"/>
  <c r="G21" i="14"/>
  <c r="F21" i="14"/>
  <c r="G20" i="14"/>
  <c r="F20" i="14"/>
  <c r="G19" i="14"/>
  <c r="F19" i="14"/>
  <c r="G18" i="14"/>
  <c r="E18" i="14"/>
  <c r="F18" i="14" s="1"/>
  <c r="D18" i="14"/>
  <c r="D14" i="14"/>
  <c r="G12" i="14"/>
  <c r="D12" i="14"/>
  <c r="F8" i="14"/>
  <c r="D8" i="14"/>
  <c r="G8" i="14" s="1"/>
  <c r="F7" i="14"/>
  <c r="F8" i="17" l="1"/>
  <c r="F23" i="17"/>
  <c r="C209" i="16"/>
  <c r="C208" i="16" s="1"/>
  <c r="C207" i="16" s="1"/>
  <c r="C206" i="16" s="1"/>
  <c r="C205" i="16" s="1"/>
  <c r="C204" i="16" s="1"/>
  <c r="F70" i="16"/>
  <c r="C73" i="16"/>
  <c r="C72" i="16" s="1"/>
  <c r="F86" i="16"/>
  <c r="F38" i="14"/>
  <c r="C54" i="14"/>
  <c r="F54" i="14" s="1"/>
  <c r="F55" i="14"/>
  <c r="E55" i="14"/>
  <c r="E54" i="14" s="1"/>
  <c r="C58" i="17"/>
  <c r="C57" i="17" s="1"/>
  <c r="C59" i="17"/>
  <c r="G6" i="17"/>
  <c r="D51" i="17"/>
  <c r="D50" i="17" s="1"/>
  <c r="D52" i="17"/>
  <c r="C6" i="17"/>
  <c r="F6" i="17" s="1"/>
  <c r="G19" i="17"/>
  <c r="G28" i="17"/>
  <c r="D66" i="17"/>
  <c r="D65" i="17" s="1"/>
  <c r="G69" i="17"/>
  <c r="E7" i="17"/>
  <c r="E34" i="17"/>
  <c r="E46" i="17"/>
  <c r="E60" i="17"/>
  <c r="C52" i="17"/>
  <c r="F17" i="17"/>
  <c r="E40" i="17"/>
  <c r="F41" i="17"/>
  <c r="E53" i="17"/>
  <c r="F54" i="17"/>
  <c r="E27" i="17"/>
  <c r="E68" i="17"/>
  <c r="C14" i="16"/>
  <c r="C13" i="16" s="1"/>
  <c r="C20" i="16"/>
  <c r="C19" i="16" s="1"/>
  <c r="C111" i="16"/>
  <c r="D156" i="16"/>
  <c r="D155" i="16" s="1"/>
  <c r="D154" i="16" s="1"/>
  <c r="D12" i="16"/>
  <c r="D11" i="16" s="1"/>
  <c r="D10" i="16"/>
  <c r="D9" i="16" s="1"/>
  <c r="D24" i="16"/>
  <c r="D23" i="16" s="1"/>
  <c r="D22" i="16" s="1"/>
  <c r="D111" i="16"/>
  <c r="D72" i="16"/>
  <c r="D14" i="16"/>
  <c r="D13" i="16" s="1"/>
  <c r="C12" i="16"/>
  <c r="C11" i="16" s="1"/>
  <c r="C156" i="16"/>
  <c r="C155" i="16" s="1"/>
  <c r="C154" i="16" s="1"/>
  <c r="E26" i="16"/>
  <c r="F7" i="16"/>
  <c r="E69" i="16"/>
  <c r="C18" i="16"/>
  <c r="C17" i="16" s="1"/>
  <c r="F52" i="16"/>
  <c r="G70" i="16"/>
  <c r="F100" i="16"/>
  <c r="G106" i="16"/>
  <c r="F125" i="16"/>
  <c r="E124" i="16"/>
  <c r="G125" i="16"/>
  <c r="D131" i="16"/>
  <c r="D130" i="16" s="1"/>
  <c r="F138" i="16"/>
  <c r="F160" i="16"/>
  <c r="E60" i="16"/>
  <c r="F109" i="16"/>
  <c r="E114" i="16"/>
  <c r="F133" i="16"/>
  <c r="E159" i="16"/>
  <c r="F177" i="16"/>
  <c r="E185" i="16"/>
  <c r="F188" i="16"/>
  <c r="G210" i="16"/>
  <c r="F27" i="16"/>
  <c r="F33" i="16"/>
  <c r="F97" i="16"/>
  <c r="E96" i="16"/>
  <c r="F143" i="16"/>
  <c r="G143" i="16"/>
  <c r="E151" i="16"/>
  <c r="F152" i="16"/>
  <c r="F166" i="16"/>
  <c r="F173" i="16"/>
  <c r="D186" i="16"/>
  <c r="D185" i="16" s="1"/>
  <c r="D184" i="16" s="1"/>
  <c r="D183" i="16" s="1"/>
  <c r="D182" i="16" s="1"/>
  <c r="F85" i="16"/>
  <c r="E84" i="16"/>
  <c r="C52" i="16"/>
  <c r="C26" i="16" s="1"/>
  <c r="C25" i="16" s="1"/>
  <c r="F76" i="16"/>
  <c r="E75" i="16"/>
  <c r="D96" i="16"/>
  <c r="D95" i="16" s="1"/>
  <c r="D94" i="16" s="1"/>
  <c r="D137" i="16"/>
  <c r="F180" i="16"/>
  <c r="F214" i="16"/>
  <c r="G214" i="16"/>
  <c r="G244" i="16"/>
  <c r="F244" i="16"/>
  <c r="F175" i="16"/>
  <c r="G175" i="16"/>
  <c r="G76" i="16"/>
  <c r="E105" i="16"/>
  <c r="E172" i="16"/>
  <c r="F186" i="16"/>
  <c r="F202" i="16"/>
  <c r="G202" i="16"/>
  <c r="F39" i="16"/>
  <c r="G53" i="16"/>
  <c r="G86" i="16"/>
  <c r="E137" i="16"/>
  <c r="E197" i="16"/>
  <c r="F200" i="16"/>
  <c r="F210" i="16"/>
  <c r="F217" i="16"/>
  <c r="E241" i="16"/>
  <c r="E132" i="16"/>
  <c r="E179" i="16"/>
  <c r="E209" i="16"/>
  <c r="G232" i="16"/>
  <c r="G238" i="16"/>
  <c r="E221" i="16"/>
  <c r="F222" i="16"/>
  <c r="E231" i="16"/>
  <c r="D5" i="15"/>
  <c r="D6" i="15"/>
  <c r="G12" i="15"/>
  <c r="F15" i="15"/>
  <c r="E17" i="15"/>
  <c r="F18" i="15"/>
  <c r="E8" i="15"/>
  <c r="F9" i="15"/>
  <c r="E21" i="15"/>
  <c r="F22" i="15"/>
  <c r="E24" i="15"/>
  <c r="F25" i="15"/>
  <c r="F12" i="14"/>
  <c r="D7" i="14"/>
  <c r="D17" i="14"/>
  <c r="E17" i="14"/>
  <c r="E45" i="14"/>
  <c r="E51" i="14"/>
  <c r="G7" i="17" l="1"/>
  <c r="F7" i="17"/>
  <c r="G60" i="17"/>
  <c r="E58" i="17"/>
  <c r="F60" i="17"/>
  <c r="E59" i="17"/>
  <c r="G34" i="17"/>
  <c r="F34" i="17"/>
  <c r="E33" i="17"/>
  <c r="G27" i="17"/>
  <c r="F27" i="17"/>
  <c r="E26" i="17"/>
  <c r="F40" i="17"/>
  <c r="E39" i="17"/>
  <c r="G40" i="17"/>
  <c r="G68" i="17"/>
  <c r="E66" i="17"/>
  <c r="F68" i="17"/>
  <c r="E67" i="17"/>
  <c r="F53" i="17"/>
  <c r="E52" i="17"/>
  <c r="G53" i="17"/>
  <c r="E51" i="17"/>
  <c r="G46" i="17"/>
  <c r="F46" i="17"/>
  <c r="E45" i="17"/>
  <c r="F209" i="16"/>
  <c r="E208" i="16"/>
  <c r="G209" i="16"/>
  <c r="G151" i="16"/>
  <c r="F151" i="16"/>
  <c r="E150" i="16"/>
  <c r="F105" i="16"/>
  <c r="G105" i="16"/>
  <c r="E104" i="16"/>
  <c r="C10" i="16"/>
  <c r="C9" i="16" s="1"/>
  <c r="C24" i="16"/>
  <c r="C23" i="16" s="1"/>
  <c r="C22" i="16" s="1"/>
  <c r="G159" i="16"/>
  <c r="E158" i="16"/>
  <c r="F159" i="16"/>
  <c r="E25" i="16"/>
  <c r="G26" i="16"/>
  <c r="F26" i="16"/>
  <c r="D20" i="16"/>
  <c r="D19" i="16" s="1"/>
  <c r="G186" i="16"/>
  <c r="G84" i="16"/>
  <c r="F84" i="16"/>
  <c r="D129" i="16"/>
  <c r="D128" i="16" s="1"/>
  <c r="D127" i="16" s="1"/>
  <c r="D18" i="16"/>
  <c r="D17" i="16" s="1"/>
  <c r="F231" i="16"/>
  <c r="E230" i="16"/>
  <c r="G231" i="16"/>
  <c r="G179" i="16"/>
  <c r="F179" i="16"/>
  <c r="G197" i="16"/>
  <c r="E196" i="16"/>
  <c r="F197" i="16"/>
  <c r="G114" i="16"/>
  <c r="E113" i="16"/>
  <c r="F114" i="16"/>
  <c r="E131" i="16"/>
  <c r="G132" i="16"/>
  <c r="F132" i="16"/>
  <c r="G137" i="16"/>
  <c r="F137" i="16"/>
  <c r="D93" i="16"/>
  <c r="D66" i="16" s="1"/>
  <c r="D65" i="16" s="1"/>
  <c r="D21" i="16" s="1"/>
  <c r="D6" i="16" s="1"/>
  <c r="D5" i="16" s="1"/>
  <c r="D16" i="16"/>
  <c r="D15" i="16" s="1"/>
  <c r="F124" i="16"/>
  <c r="E123" i="16"/>
  <c r="G124" i="16"/>
  <c r="C66" i="16"/>
  <c r="C65" i="16" s="1"/>
  <c r="G221" i="16"/>
  <c r="F221" i="16"/>
  <c r="E220" i="16"/>
  <c r="G241" i="16"/>
  <c r="F241" i="16"/>
  <c r="F172" i="16"/>
  <c r="E171" i="16"/>
  <c r="G172" i="16"/>
  <c r="G75" i="16"/>
  <c r="E74" i="16"/>
  <c r="F75" i="16"/>
  <c r="F96" i="16"/>
  <c r="G96" i="16"/>
  <c r="E95" i="16"/>
  <c r="G185" i="16"/>
  <c r="E184" i="16"/>
  <c r="F185" i="16"/>
  <c r="G60" i="16"/>
  <c r="E59" i="16"/>
  <c r="F60" i="16"/>
  <c r="G69" i="16"/>
  <c r="E68" i="16"/>
  <c r="F69" i="16"/>
  <c r="F21" i="15"/>
  <c r="G21" i="15"/>
  <c r="F8" i="15"/>
  <c r="E7" i="15"/>
  <c r="G8" i="15"/>
  <c r="F24" i="15"/>
  <c r="G24" i="15"/>
  <c r="G17" i="15"/>
  <c r="F17" i="15"/>
  <c r="G7" i="14"/>
  <c r="D6" i="14"/>
  <c r="D5" i="14" s="1"/>
  <c r="G51" i="14"/>
  <c r="F51" i="14"/>
  <c r="G45" i="14"/>
  <c r="F45" i="14"/>
  <c r="G17" i="14"/>
  <c r="F17" i="14"/>
  <c r="E6" i="14"/>
  <c r="C21" i="16" l="1"/>
  <c r="C6" i="16" s="1"/>
  <c r="C5" i="16" s="1"/>
  <c r="G67" i="17"/>
  <c r="F67" i="17"/>
  <c r="G26" i="17"/>
  <c r="F26" i="17"/>
  <c r="E25" i="17"/>
  <c r="G59" i="17"/>
  <c r="F59" i="17"/>
  <c r="G66" i="17"/>
  <c r="F66" i="17"/>
  <c r="E65" i="17"/>
  <c r="G58" i="17"/>
  <c r="F58" i="17"/>
  <c r="E57" i="17"/>
  <c r="G52" i="17"/>
  <c r="F52" i="17"/>
  <c r="G33" i="17"/>
  <c r="F33" i="17"/>
  <c r="E32" i="17"/>
  <c r="G51" i="17"/>
  <c r="F51" i="17"/>
  <c r="E50" i="17"/>
  <c r="G45" i="17"/>
  <c r="F45" i="17"/>
  <c r="E44" i="17"/>
  <c r="G39" i="17"/>
  <c r="F39" i="17"/>
  <c r="E38" i="17"/>
  <c r="G68" i="16"/>
  <c r="E67" i="16"/>
  <c r="F68" i="16"/>
  <c r="F184" i="16"/>
  <c r="E183" i="16"/>
  <c r="G184" i="16"/>
  <c r="F74" i="16"/>
  <c r="G74" i="16"/>
  <c r="E73" i="16"/>
  <c r="G123" i="16"/>
  <c r="F123" i="16"/>
  <c r="E122" i="16"/>
  <c r="F220" i="16"/>
  <c r="G220" i="16"/>
  <c r="G230" i="16"/>
  <c r="F230" i="16"/>
  <c r="E229" i="16"/>
  <c r="F158" i="16"/>
  <c r="E157" i="16"/>
  <c r="G158" i="16"/>
  <c r="G95" i="16"/>
  <c r="F95" i="16"/>
  <c r="E94" i="16"/>
  <c r="F131" i="16"/>
  <c r="E130" i="16"/>
  <c r="G131" i="16"/>
  <c r="F196" i="16"/>
  <c r="E195" i="16"/>
  <c r="G196" i="16"/>
  <c r="G150" i="16"/>
  <c r="F150" i="16"/>
  <c r="F171" i="16"/>
  <c r="E170" i="16"/>
  <c r="G171" i="16"/>
  <c r="G113" i="16"/>
  <c r="E112" i="16"/>
  <c r="F113" i="16"/>
  <c r="G25" i="16"/>
  <c r="E24" i="16"/>
  <c r="F25" i="16"/>
  <c r="G104" i="16"/>
  <c r="F104" i="16"/>
  <c r="G208" i="16"/>
  <c r="F208" i="16"/>
  <c r="E207" i="16"/>
  <c r="E58" i="16"/>
  <c r="F59" i="16"/>
  <c r="G59" i="16"/>
  <c r="G7" i="15"/>
  <c r="F7" i="15"/>
  <c r="E6" i="15"/>
  <c r="E5" i="14"/>
  <c r="G6" i="14"/>
  <c r="F6" i="14"/>
  <c r="G25" i="17" l="1"/>
  <c r="F25" i="17"/>
  <c r="G65" i="17"/>
  <c r="F65" i="17"/>
  <c r="G38" i="17"/>
  <c r="F38" i="17"/>
  <c r="E37" i="17"/>
  <c r="G50" i="17"/>
  <c r="F50" i="17"/>
  <c r="F57" i="17"/>
  <c r="G57" i="17"/>
  <c r="G44" i="17"/>
  <c r="F44" i="17"/>
  <c r="E43" i="17"/>
  <c r="G32" i="17"/>
  <c r="F32" i="17"/>
  <c r="E31" i="17"/>
  <c r="G58" i="16"/>
  <c r="F58" i="16"/>
  <c r="E57" i="16"/>
  <c r="G94" i="16"/>
  <c r="E93" i="16"/>
  <c r="E16" i="16"/>
  <c r="F94" i="16"/>
  <c r="G229" i="16"/>
  <c r="F229" i="16"/>
  <c r="E228" i="16"/>
  <c r="F183" i="16"/>
  <c r="E182" i="16"/>
  <c r="G183" i="16"/>
  <c r="E206" i="16"/>
  <c r="G207" i="16"/>
  <c r="F207" i="16"/>
  <c r="F24" i="16"/>
  <c r="G24" i="16"/>
  <c r="E23" i="16"/>
  <c r="F195" i="16"/>
  <c r="E194" i="16"/>
  <c r="G195" i="16"/>
  <c r="E10" i="16"/>
  <c r="G170" i="16"/>
  <c r="F170" i="16"/>
  <c r="E169" i="16"/>
  <c r="G73" i="16"/>
  <c r="E72" i="16"/>
  <c r="F73" i="16"/>
  <c r="E14" i="16"/>
  <c r="G67" i="16"/>
  <c r="F67" i="16"/>
  <c r="E129" i="16"/>
  <c r="G130" i="16"/>
  <c r="E18" i="16"/>
  <c r="F130" i="16"/>
  <c r="F157" i="16"/>
  <c r="E156" i="16"/>
  <c r="E12" i="16"/>
  <c r="G157" i="16"/>
  <c r="F112" i="16"/>
  <c r="E111" i="16"/>
  <c r="G112" i="16"/>
  <c r="E121" i="16"/>
  <c r="G122" i="16"/>
  <c r="F122" i="16"/>
  <c r="F6" i="15"/>
  <c r="G6" i="15"/>
  <c r="G5" i="15"/>
  <c r="F5" i="15"/>
  <c r="G5" i="14"/>
  <c r="F5" i="14"/>
  <c r="F31" i="17" l="1"/>
  <c r="G31" i="17"/>
  <c r="F43" i="17"/>
  <c r="G43" i="17"/>
  <c r="G37" i="17"/>
  <c r="F37" i="17"/>
  <c r="G10" i="16"/>
  <c r="F10" i="16"/>
  <c r="F93" i="16"/>
  <c r="G93" i="16"/>
  <c r="E120" i="16"/>
  <c r="G121" i="16"/>
  <c r="F121" i="16"/>
  <c r="G12" i="16"/>
  <c r="F12" i="16"/>
  <c r="E11" i="16"/>
  <c r="G129" i="16"/>
  <c r="F129" i="16"/>
  <c r="E128" i="16"/>
  <c r="G72" i="16"/>
  <c r="F72" i="16"/>
  <c r="G228" i="16"/>
  <c r="F228" i="16"/>
  <c r="E227" i="16"/>
  <c r="G20" i="16"/>
  <c r="F20" i="16"/>
  <c r="E19" i="16"/>
  <c r="E155" i="16"/>
  <c r="G156" i="16"/>
  <c r="F156" i="16"/>
  <c r="E66" i="16"/>
  <c r="E193" i="16"/>
  <c r="G194" i="16"/>
  <c r="F194" i="16"/>
  <c r="F57" i="16"/>
  <c r="E56" i="16"/>
  <c r="G57" i="16"/>
  <c r="G169" i="16"/>
  <c r="F169" i="16"/>
  <c r="G206" i="16"/>
  <c r="F206" i="16"/>
  <c r="E205" i="16"/>
  <c r="F111" i="16"/>
  <c r="G111" i="16"/>
  <c r="F23" i="16"/>
  <c r="E22" i="16"/>
  <c r="G23" i="16"/>
  <c r="G18" i="16"/>
  <c r="F18" i="16"/>
  <c r="E17" i="16"/>
  <c r="G14" i="16"/>
  <c r="F14" i="16"/>
  <c r="E13" i="16"/>
  <c r="G182" i="16"/>
  <c r="F182" i="16"/>
  <c r="F16" i="16"/>
  <c r="G16" i="16"/>
  <c r="E15" i="16"/>
  <c r="F15" i="16" l="1"/>
  <c r="G15" i="16"/>
  <c r="F22" i="16"/>
  <c r="G22" i="16"/>
  <c r="E154" i="16"/>
  <c r="G155" i="16"/>
  <c r="F155" i="16"/>
  <c r="G11" i="16"/>
  <c r="F11" i="16"/>
  <c r="G19" i="16"/>
  <c r="F19" i="16"/>
  <c r="F17" i="16"/>
  <c r="G17" i="16"/>
  <c r="G193" i="16"/>
  <c r="F193" i="16"/>
  <c r="E192" i="16"/>
  <c r="G66" i="16"/>
  <c r="F66" i="16"/>
  <c r="E65" i="16"/>
  <c r="F128" i="16"/>
  <c r="E127" i="16"/>
  <c r="G128" i="16"/>
  <c r="F205" i="16"/>
  <c r="E204" i="16"/>
  <c r="G205" i="16"/>
  <c r="G56" i="16"/>
  <c r="E55" i="16"/>
  <c r="F56" i="16"/>
  <c r="G227" i="16"/>
  <c r="F227" i="16"/>
  <c r="E226" i="16"/>
  <c r="E9" i="16"/>
  <c r="F13" i="16"/>
  <c r="G13" i="16"/>
  <c r="G120" i="16"/>
  <c r="F120" i="16"/>
  <c r="E119" i="16"/>
  <c r="F192" i="16" l="1"/>
  <c r="G192" i="16"/>
  <c r="E21" i="16"/>
  <c r="G55" i="16"/>
  <c r="F55" i="16"/>
  <c r="F127" i="16"/>
  <c r="G127" i="16"/>
  <c r="F9" i="16"/>
  <c r="G9" i="16"/>
  <c r="G119" i="16"/>
  <c r="F119" i="16"/>
  <c r="F226" i="16"/>
  <c r="E225" i="16"/>
  <c r="G226" i="16"/>
  <c r="G65" i="16"/>
  <c r="F65" i="16"/>
  <c r="F204" i="16"/>
  <c r="G204" i="16"/>
  <c r="G154" i="16"/>
  <c r="F154" i="16"/>
  <c r="E6" i="16" l="1"/>
  <c r="G21" i="16"/>
  <c r="F21" i="16"/>
  <c r="F225" i="16"/>
  <c r="G225" i="16"/>
  <c r="E5" i="16" l="1"/>
  <c r="G6" i="16"/>
  <c r="F6" i="16"/>
  <c r="F5" i="16" l="1"/>
  <c r="G5" i="16"/>
</calcChain>
</file>

<file path=xl/sharedStrings.xml><?xml version="1.0" encoding="utf-8"?>
<sst xmlns="http://schemas.openxmlformats.org/spreadsheetml/2006/main" count="648" uniqueCount="159">
  <si>
    <t>Razdjel</t>
  </si>
  <si>
    <t>Program</t>
  </si>
  <si>
    <t>Aktivnost</t>
  </si>
  <si>
    <t>Brojčana oznaka</t>
  </si>
  <si>
    <t>Naziv računa</t>
  </si>
  <si>
    <t>Izvršenje 2021.</t>
  </si>
  <si>
    <t>Izvršenje 2020.</t>
  </si>
  <si>
    <t>Izvorni plan 2021.</t>
  </si>
  <si>
    <t xml:space="preserve">Rashodi poslovanja </t>
  </si>
  <si>
    <t>Materijalni rashodi</t>
  </si>
  <si>
    <t>Naknade troškova zaposlenima</t>
  </si>
  <si>
    <t>Službena putovanja</t>
  </si>
  <si>
    <t>Indeks 5/4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</si>
  <si>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</si>
  <si>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</si>
  <si>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</si>
  <si>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</si>
  <si>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</si>
  <si>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</si>
  <si>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</si>
  <si>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</si>
  <si>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</si>
  <si>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</si>
  <si>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</si>
  <si>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</si>
  <si>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Ostale usluge</t>
  </si>
  <si>
    <t>Ostali nespomenuti rashodi poslovanja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</si>
  <si>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</si>
  <si>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</si>
  <si>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</si>
  <si>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</si>
  <si>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</si>
  <si>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</si>
  <si>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 xml:space="preserve">Ostale naknade troškova </t>
  </si>
  <si>
    <t>Sitan inventar i auto gume</t>
  </si>
  <si>
    <t>Službena , radna i zaštitna odjeća i obuća</t>
  </si>
  <si>
    <t>Komunaalne usluge</t>
  </si>
  <si>
    <t>Ostali nepomenuti rashodi poslovanja</t>
  </si>
  <si>
    <t>Indeks   5/3</t>
  </si>
  <si>
    <t>5000 R -UPRAVNI ODJEL ZA PROSVJETU,ZNANOST,KULTURU, SPORT I NOVE TEHNOLOGIJE</t>
  </si>
  <si>
    <t>1007-10 SREDNJEŠKOLSKO OBRAZOVANJE- STANDARD</t>
  </si>
  <si>
    <t>Funkcijska klasifikacija</t>
  </si>
  <si>
    <t>0922 Više srednjoškolsko obrazovanje</t>
  </si>
  <si>
    <t>Izvor financ.</t>
  </si>
  <si>
    <t>12 Sredstva za financiranje decentraliziranih funkcija</t>
  </si>
  <si>
    <t>1202 SŠ Sredstva za DEC funkcije</t>
  </si>
  <si>
    <t>1007 OSNOVNO I SREDNJEŠKOLSKO OBRAZOVANJE</t>
  </si>
  <si>
    <t>31 Vlastiti prihodi</t>
  </si>
  <si>
    <t>3102 SŠ Vlastiti prihodi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</si>
  <si>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</si>
  <si>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</si>
  <si>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</si>
  <si>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</si>
  <si>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</si>
  <si>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</si>
  <si>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</si>
  <si>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</si>
  <si>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43 Ostali prihodi za posebne namjene</t>
  </si>
  <si>
    <t>4302 SŠ Prihodi posebne namjene</t>
  </si>
  <si>
    <t>Sportska i glazbena oprema</t>
  </si>
  <si>
    <t>Knjige, umjetnička djela i ostale izložbene vrijednosti</t>
  </si>
  <si>
    <t>Knjige</t>
  </si>
  <si>
    <t>52 Ostale pomoći</t>
  </si>
  <si>
    <t>5202 SŠ Pomoći iz proračuna</t>
  </si>
  <si>
    <t>1007-12 PODIZANJE KVALITETE I STANDARDA KROZ AKTIVNOSTI ŠKOLA</t>
  </si>
  <si>
    <t>11 Opći prihodi i primici ŠKŽ</t>
  </si>
  <si>
    <t>1100 ŠKŽ Opći prihodi i primici</t>
  </si>
  <si>
    <t>Uređaji,strojevi i oprema za ostale namjene</t>
  </si>
  <si>
    <t>15 Predfinanciranje EU projekata iz sr.ŠKŽ</t>
  </si>
  <si>
    <t>1502 SŠ predfinanc.EU projekata iz sredstava ŠKŽ</t>
  </si>
  <si>
    <t>Rashodi za zaposlene</t>
  </si>
  <si>
    <t>Plaće (Bruto)</t>
  </si>
  <si>
    <t>Plaće za redovan rad</t>
  </si>
  <si>
    <t>Doprinosi na plaće</t>
  </si>
  <si>
    <t>Doprinosi za obvezno zdravstveno osiguranje</t>
  </si>
  <si>
    <t>51 Pomoći EU</t>
  </si>
  <si>
    <t>5102 SŠ Pomoći EU</t>
  </si>
  <si>
    <t>1007-35 ZAJEDNO DO ZNANJA UZ VIŠEN ELANA II -SŠ</t>
  </si>
  <si>
    <t>Naknade građanima i kućanstvima na temelju osiguranja i druge naknade</t>
  </si>
  <si>
    <t>Naknade građanima i kućanstvima u novcu</t>
  </si>
  <si>
    <t>Intelektualne i osobne usluge</t>
  </si>
  <si>
    <t>1007-28 PRIJEVOZ UČENIKA S TEŠKOĆAMA -SŠ</t>
  </si>
  <si>
    <t>0922 Više srednješkolsko obrazovanje</t>
  </si>
  <si>
    <t>Naknade građanima i kućanstvima iz proračuna</t>
  </si>
  <si>
    <t xml:space="preserve">51 Pomoći EU </t>
  </si>
  <si>
    <t xml:space="preserve">5102 SŠ Pomoći EU </t>
  </si>
  <si>
    <t>Naknade troškova osobama izvan radnog odnosa</t>
  </si>
  <si>
    <t>5202 Pomoći iz proračuna</t>
  </si>
  <si>
    <t>1007-52 ERASMUS+(SŠ LOVRE MONTI)</t>
  </si>
  <si>
    <t>5102Pomoći EU</t>
  </si>
  <si>
    <t>1007-53 JAČANJE KOMPETENCIJA STRUKOVNIH ZANIMANJA (SŠ LOVRE MONTI)</t>
  </si>
  <si>
    <t xml:space="preserve">Glava </t>
  </si>
  <si>
    <t>05004 DJELATNOST OSNOVNIH I SREDNJIH ŠKOLA IZVAN PRORAČUNA ŠKŽ</t>
  </si>
  <si>
    <t>1007-58 REDOVITA DJELATNOST ŠKOLA (EVIDENCIJSKI PRIHODI)-SŠ</t>
  </si>
  <si>
    <t xml:space="preserve">Aktivnosti </t>
  </si>
  <si>
    <t>1007-11 SREDNJEŠKOLSKO OBRAZOVANJE- OPERATIVNI PLAN</t>
  </si>
  <si>
    <t>1007-45 ŠKOLA ZA ŽIVOT-KURIKULARNA REFORMA/SŠ</t>
  </si>
  <si>
    <t>Ostali rashodi za zaposlene</t>
  </si>
  <si>
    <t>Plaće za posebne uvjete rada</t>
  </si>
  <si>
    <t>Doprinosi na mirovinsko osiguranje</t>
  </si>
  <si>
    <t>Plaće za prekovremeni rad</t>
  </si>
  <si>
    <t>Tekući</t>
  </si>
  <si>
    <t>1007-57 POVEĆANJE DAROVITOSTI LOVRE MONTIJA</t>
  </si>
  <si>
    <t>05003 SREDNJA ŠKOLA LOVRE MONTIJA</t>
  </si>
  <si>
    <t>Voditelj računovodstva:</t>
  </si>
  <si>
    <t>Slavica Stojak</t>
  </si>
  <si>
    <t>Ravnatelj:</t>
  </si>
  <si>
    <t>Mirko Antunović</t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</si>
  <si>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2021/ izvršenje 2020)  </t>
    </r>
    <r>
      <rPr>
        <b/>
        <sz val="11"/>
        <color theme="1"/>
        <rFont val="Calibri"/>
        <family val="2"/>
        <charset val="238"/>
        <scheme val="minor"/>
      </rPr>
      <t>5/3</t>
    </r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</si>
  <si>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2021/  izvorni plan 2021)      </t>
    </r>
    <r>
      <rPr>
        <b/>
        <sz val="11"/>
        <color theme="1"/>
        <rFont val="Calibri"/>
        <family val="2"/>
        <charset val="238"/>
        <scheme val="minor"/>
      </rPr>
      <t>5/4</t>
    </r>
  </si>
  <si>
    <t>Doprinosi za mirovinsko osiguranje</t>
  </si>
  <si>
    <t xml:space="preserve">Prihodi poslovanja </t>
  </si>
  <si>
    <t>Pomoći iz inozemstva i od subjekata unutar općeg proračuna</t>
  </si>
  <si>
    <t>Pomoći iz proračunskim korisnicima iz proračuna koji im nije nadležan</t>
  </si>
  <si>
    <t>Tekuće pomoći  proračunskim korisnicima iz proračuna koji im nije nadležan</t>
  </si>
  <si>
    <t>Kapitalne pomoći  proračunskim korisnicima iz proračuna koji im nije nadležan</t>
  </si>
  <si>
    <t xml:space="preserve">Pomoći temeljem prijenosa EU sredstava </t>
  </si>
  <si>
    <t xml:space="preserve">Tekuće pomoći temeljem prijenosa EU sredstava </t>
  </si>
  <si>
    <t>Prijenosi između proračunskih korisnika istog proračuna</t>
  </si>
  <si>
    <t>Tekući prijenosi između proračunskih korisnika istog proračuna temeljem prijenosa EU</t>
  </si>
  <si>
    <t>Prihodi od upravnih i administrativnih pristojbi, pristojbi po pos.propisima i naknada</t>
  </si>
  <si>
    <t>Prihodi po posebnim propisima</t>
  </si>
  <si>
    <t>Ostali nespomenuti prihodi</t>
  </si>
  <si>
    <t>Prihodi od novčane naknade poslodavca zbog nezapošljavanja osoba sa invaliditetom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</si>
  <si>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</si>
  <si>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</si>
  <si>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</si>
  <si>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Prihodi iz nadležnog proračuna i od HZZO-a na temelju ugovornih obaveza</t>
  </si>
  <si>
    <t>Prihodi iz nadležnog proračuna za financiranje redovite djelatnosti proračunskih korisnika</t>
  </si>
  <si>
    <t>Prihodi iz nadležnog proračuna za financiranje rashoda poslovanja</t>
  </si>
  <si>
    <t>Ukupno rashodi (3+4)</t>
  </si>
  <si>
    <t>Plaće (bruto)</t>
  </si>
  <si>
    <t>Prijevozna sredstva</t>
  </si>
  <si>
    <t>Prijevozna sredstva u cestovnom prometu</t>
  </si>
  <si>
    <t>Ostala nematerijalna proizvedena imovina</t>
  </si>
  <si>
    <t>Nematerijalna proizvedena imovina</t>
  </si>
  <si>
    <t>Doprinosi za obvezno zdrav.osiguranje</t>
  </si>
  <si>
    <t>Naknade osobama izvan ranog odnosa</t>
  </si>
  <si>
    <t>Prijenosi između prorač.korisnika istog proračuna</t>
  </si>
  <si>
    <t>SREDNJA ŠKOLA LOVRE MONTIJA</t>
  </si>
  <si>
    <t>Prihodi poslovanja</t>
  </si>
  <si>
    <t xml:space="preserve">Kapitalne pomoći iz državnog proračuna temeljem prijenosa EU sredstava </t>
  </si>
  <si>
    <t>SVEUKUPNO</t>
  </si>
  <si>
    <t>Regres za godišnji odmor</t>
  </si>
  <si>
    <t>Komunalne usluge</t>
  </si>
  <si>
    <t>IZVJEŠTAJ O IZVRŠENJU RASHODA PREMA EKONOMSKOJ KLASIFIKACIJI RAZDOBLJE 01.-06.2021.</t>
  </si>
  <si>
    <t>IZVJEŠTAJ O IZVRŠENJU PRIHODA PREMA EKONOMSKOJ KLASIFIKACIJI RAZDOBLJE 01.-06.2021.</t>
  </si>
  <si>
    <t>UKUPNO (6)</t>
  </si>
  <si>
    <t>UKUPNO(Višak prenesini)</t>
  </si>
  <si>
    <t>Tekući prijenosi između korisnika istog proračuna temeljem prijenosa EU sredstava</t>
  </si>
  <si>
    <t>Ukupno prihodi (6)</t>
  </si>
  <si>
    <t>Ukupno  (6+9)</t>
  </si>
  <si>
    <t>IZVJEŠTAJ O IZVRŠENJU PRIHODA PREMA IZVORIMA FINANCIRANJA - RAZDOBLJE 1.1.2021.-30.06.2021.</t>
  </si>
  <si>
    <t>IZVJEŠTAJ O IZVRŠENJU PREMA IZVORIMA FINANCIRANJA - RAZDOBLJE 1.1.2021.-30.06.2021.</t>
  </si>
  <si>
    <t>09 Obrazovanje</t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</si>
  <si>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2021/ izvršenje 2020)  </t>
    </r>
    <r>
      <rPr>
        <b/>
        <sz val="11"/>
        <color theme="1"/>
        <rFont val="Calibri"/>
        <family val="2"/>
        <charset val="238"/>
        <scheme val="minor"/>
      </rPr>
      <t>5/3</t>
    </r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</si>
  <si>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2021/  izvorni plan 2021)      </t>
    </r>
    <r>
      <rPr>
        <b/>
        <sz val="11"/>
        <color theme="1"/>
        <rFont val="Calibri"/>
        <family val="2"/>
        <charset val="238"/>
        <scheme val="minor"/>
      </rPr>
      <t>5/4</t>
    </r>
  </si>
  <si>
    <t>IZVJEŠTAJ O IZVRŠENJU RASHODA PREMA FUNKCIJSKOJ KLASIFIKACIJI RAZDOBLJE 01.-06.2021.</t>
  </si>
  <si>
    <t>IZVJEŠTAJ O IZVRŠENJU PRIHODA PREMA FUNKCIJSKOJ KLASIFIKACIJI RAZDOBLJE 01.-06.2021.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</si>
</sst>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rgb="FF000000"/>
      <name val="Arial-Bold+1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9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2" fillId="5" borderId="4" applyNumberFormat="0" applyFont="0" applyAlignment="0" applyProtection="0"/>
    <xf numFmtId="0" fontId="23" fillId="1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/>
    <xf numFmtId="0" fontId="5" fillId="0" borderId="0" xfId="0" applyFont="1"/>
    <xf numFmtId="2" fontId="6" fillId="0" borderId="1" xfId="0" applyNumberFormat="1" applyFont="1" applyBorder="1"/>
    <xf numFmtId="0" fontId="7" fillId="0" borderId="0" xfId="0" applyFont="1"/>
    <xf numFmtId="0" fontId="3" fillId="0" borderId="0" xfId="0" applyFont="1"/>
    <xf numFmtId="2" fontId="6" fillId="0" borderId="13" xfId="0" applyNumberFormat="1" applyFont="1" applyBorder="1"/>
    <xf numFmtId="2" fontId="6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/>
    <xf numFmtId="0" fontId="1" fillId="0" borderId="13" xfId="0" applyFont="1" applyBorder="1" applyAlignment="1">
      <alignment vertical="center" wrapText="1"/>
    </xf>
    <xf numFmtId="2" fontId="6" fillId="2" borderId="13" xfId="0" applyNumberFormat="1" applyFont="1" applyFill="1" applyBorder="1"/>
    <xf numFmtId="0" fontId="0" fillId="0" borderId="13" xfId="0" applyFont="1" applyBorder="1" applyAlignment="1">
      <alignment vertical="center"/>
    </xf>
    <xf numFmtId="2" fontId="6" fillId="0" borderId="1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/>
    </xf>
    <xf numFmtId="0" fontId="7" fillId="19" borderId="0" xfId="0" applyFont="1" applyFill="1"/>
    <xf numFmtId="0" fontId="3" fillId="19" borderId="0" xfId="0" applyFont="1" applyFill="1"/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7" fillId="0" borderId="0" xfId="0" applyFont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/>
    <xf numFmtId="2" fontId="0" fillId="0" borderId="13" xfId="0" applyNumberFormat="1" applyBorder="1"/>
    <xf numFmtId="0" fontId="0" fillId="0" borderId="13" xfId="0" applyBorder="1"/>
    <xf numFmtId="0" fontId="1" fillId="0" borderId="13" xfId="0" applyFont="1" applyFill="1" applyBorder="1"/>
    <xf numFmtId="0" fontId="1" fillId="0" borderId="13" xfId="0" applyFon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2" borderId="13" xfId="0" applyFill="1" applyBorder="1"/>
    <xf numFmtId="2" fontId="0" fillId="2" borderId="13" xfId="0" applyNumberFormat="1" applyFill="1" applyBorder="1"/>
    <xf numFmtId="0" fontId="1" fillId="0" borderId="13" xfId="0" applyFont="1" applyFill="1" applyBorder="1" applyAlignment="1">
      <alignment wrapText="1"/>
    </xf>
    <xf numFmtId="2" fontId="0" fillId="2" borderId="13" xfId="0" applyNumberFormat="1" applyFill="1" applyBorder="1" applyAlignment="1">
      <alignment wrapText="1"/>
    </xf>
    <xf numFmtId="2" fontId="0" fillId="0" borderId="13" xfId="0" applyNumberFormat="1" applyFont="1" applyBorder="1"/>
    <xf numFmtId="2" fontId="0" fillId="2" borderId="13" xfId="0" applyNumberFormat="1" applyFont="1" applyFill="1" applyBorder="1"/>
    <xf numFmtId="0" fontId="0" fillId="2" borderId="13" xfId="0" applyFont="1" applyFill="1" applyBorder="1"/>
    <xf numFmtId="0" fontId="0" fillId="0" borderId="13" xfId="0" applyFont="1" applyBorder="1"/>
    <xf numFmtId="2" fontId="0" fillId="0" borderId="13" xfId="0" applyNumberFormat="1" applyFont="1" applyBorder="1" applyAlignment="1">
      <alignment wrapText="1"/>
    </xf>
    <xf numFmtId="0" fontId="1" fillId="0" borderId="0" xfId="0" applyFont="1"/>
    <xf numFmtId="2" fontId="0" fillId="0" borderId="13" xfId="0" applyNumberFormat="1" applyFont="1" applyBorder="1" applyAlignment="1">
      <alignment horizontal="center" wrapText="1"/>
    </xf>
    <xf numFmtId="0" fontId="0" fillId="0" borderId="13" xfId="0" applyFont="1" applyFill="1" applyBorder="1"/>
    <xf numFmtId="0" fontId="0" fillId="0" borderId="0" xfId="0" applyFont="1"/>
    <xf numFmtId="0" fontId="1" fillId="19" borderId="0" xfId="0" applyFont="1" applyFill="1"/>
    <xf numFmtId="0" fontId="27" fillId="19" borderId="0" xfId="0" applyFont="1" applyFill="1"/>
    <xf numFmtId="0" fontId="0" fillId="19" borderId="13" xfId="0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Fill="1" applyBorder="1"/>
    <xf numFmtId="0" fontId="0" fillId="0" borderId="0" xfId="0" applyFont="1" applyBorder="1" applyAlignment="1">
      <alignment wrapText="1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1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unovodstvo/Documents/FINANCIJSKO%20IZVJE&#352;TAVANJE%202022/IZVJE&#352;TAVANJE%206.MJ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HOD I.F.06"/>
      <sheetName val="PRIH. I.F.06"/>
      <sheetName val="RASHOD F.K.06"/>
      <sheetName val="PRIHOD F.K. 06"/>
      <sheetName val="RASHOD E.K.06"/>
      <sheetName val="PRIHOD E.K.06"/>
      <sheetName val="RAS. E.K.06"/>
      <sheetName val="PRI. E.K.06"/>
      <sheetName val="PRIHOD I.F.06"/>
      <sheetName val="RASHOD I.F.12"/>
      <sheetName val="PRIHOD I.F.12"/>
      <sheetName val="RASHOD E.K.12"/>
      <sheetName val="PRIHOD E.K.12"/>
      <sheetName val="RASHOD F.K. 12"/>
      <sheetName val="PRIHOD F.K. 1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D3" sqref="D3"/>
    </sheetView>
  </sheetViews>
  <sheetFormatPr defaultRowHeight="15"/>
  <cols>
    <col min="2" max="2" width="41.285156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50" customFormat="1" ht="15.75" customHeight="1">
      <c r="A1" s="55" t="s">
        <v>145</v>
      </c>
      <c r="B1" s="55"/>
      <c r="C1" s="54"/>
      <c r="D1" s="54"/>
      <c r="E1" s="54"/>
    </row>
    <row r="2" spans="1:7" s="50" customFormat="1" ht="15.75" customHeight="1">
      <c r="A2" s="29" t="s">
        <v>139</v>
      </c>
      <c r="B2" s="29"/>
    </row>
    <row r="3" spans="1:7">
      <c r="A3" s="56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</row>
    <row r="4" spans="1:7" ht="37.5">
      <c r="A4" s="11" t="s">
        <v>3</v>
      </c>
      <c r="B4" s="23" t="s">
        <v>4</v>
      </c>
      <c r="C4" s="2" t="s">
        <v>6</v>
      </c>
      <c r="D4" s="10" t="s">
        <v>7</v>
      </c>
      <c r="E4" s="10" t="s">
        <v>5</v>
      </c>
      <c r="F4" s="10" t="s">
        <v>38</v>
      </c>
      <c r="G4" s="10" t="s">
        <v>12</v>
      </c>
    </row>
    <row r="5" spans="1:7" ht="15.75">
      <c r="A5" s="11"/>
      <c r="B5" s="24" t="s">
        <v>130</v>
      </c>
      <c r="C5" s="16">
        <f>SUM(C6+C54)</f>
        <v>4059030</v>
      </c>
      <c r="D5" s="9">
        <f>SUM(D6+D54)</f>
        <v>9860591</v>
      </c>
      <c r="E5" s="25">
        <f>SUM(E6+E54)</f>
        <v>4532266</v>
      </c>
      <c r="F5" s="8">
        <f t="shared" ref="F5:F12" si="0">SUM(E5/C5)*100</f>
        <v>111.65884460080365</v>
      </c>
      <c r="G5" s="8">
        <f t="shared" ref="G5:G12" si="1">SUM(E5/D5)*100</f>
        <v>45.96343160364323</v>
      </c>
    </row>
    <row r="6" spans="1:7" ht="15" customHeight="1">
      <c r="A6" s="12">
        <v>3</v>
      </c>
      <c r="B6" s="12" t="s">
        <v>8</v>
      </c>
      <c r="C6" s="5">
        <f>SUM(C7+C17+C45+C48+C51)</f>
        <v>4048337</v>
      </c>
      <c r="D6" s="8">
        <f>SUM(D7+D17+D45+D48+D51)</f>
        <v>9467180</v>
      </c>
      <c r="E6" s="8">
        <f>SUM(E7+E17+E45+E51)</f>
        <v>4380393</v>
      </c>
      <c r="F6" s="8">
        <f t="shared" si="0"/>
        <v>108.20228157883101</v>
      </c>
      <c r="G6" s="8">
        <f t="shared" si="1"/>
        <v>46.269248075984613</v>
      </c>
    </row>
    <row r="7" spans="1:7" ht="15" customHeight="1">
      <c r="A7" s="12">
        <v>31</v>
      </c>
      <c r="B7" s="12" t="s">
        <v>70</v>
      </c>
      <c r="C7" s="5">
        <v>3389005</v>
      </c>
      <c r="D7" s="8">
        <f>SUM(D8+D12+D14)</f>
        <v>7106475</v>
      </c>
      <c r="E7" s="8">
        <v>3700694</v>
      </c>
      <c r="F7" s="8">
        <f t="shared" si="0"/>
        <v>109.19706521530657</v>
      </c>
      <c r="G7" s="8">
        <f t="shared" si="1"/>
        <v>52.074959807780928</v>
      </c>
    </row>
    <row r="8" spans="1:7" ht="15" customHeight="1">
      <c r="A8" s="12">
        <v>311</v>
      </c>
      <c r="B8" s="12" t="s">
        <v>131</v>
      </c>
      <c r="C8" s="5">
        <f>SUM(C9:C11)</f>
        <v>2259227</v>
      </c>
      <c r="D8" s="14">
        <f>SUM(D9:D11)</f>
        <v>4697740</v>
      </c>
      <c r="E8" s="5">
        <f>SUM(E9:E11)</f>
        <v>2475951</v>
      </c>
      <c r="F8" s="8">
        <f t="shared" si="0"/>
        <v>109.59283861249887</v>
      </c>
      <c r="G8" s="8">
        <f t="shared" si="1"/>
        <v>52.705151838969378</v>
      </c>
    </row>
    <row r="9" spans="1:7" ht="15" customHeight="1">
      <c r="A9" s="12">
        <v>3111</v>
      </c>
      <c r="B9" s="12" t="s">
        <v>72</v>
      </c>
      <c r="C9" s="5">
        <v>2068022</v>
      </c>
      <c r="D9" s="8">
        <v>4282656</v>
      </c>
      <c r="E9" s="8">
        <v>2249779</v>
      </c>
      <c r="F9" s="8">
        <f t="shared" ref="F9:F11" si="2">SUM(E9/C9)*100</f>
        <v>108.78892971157947</v>
      </c>
      <c r="G9" s="8">
        <f t="shared" ref="G9:G11" si="3">SUM(E9/D9)*100</f>
        <v>52.532330404309846</v>
      </c>
    </row>
    <row r="10" spans="1:7" ht="15" customHeight="1">
      <c r="A10" s="12">
        <v>3113</v>
      </c>
      <c r="B10" s="12" t="s">
        <v>100</v>
      </c>
      <c r="C10" s="5">
        <v>46623</v>
      </c>
      <c r="D10" s="8">
        <v>37259</v>
      </c>
      <c r="E10" s="8">
        <v>37259</v>
      </c>
      <c r="F10" s="8">
        <f t="shared" si="2"/>
        <v>79.915492353559401</v>
      </c>
      <c r="G10" s="8">
        <f t="shared" si="3"/>
        <v>100</v>
      </c>
    </row>
    <row r="11" spans="1:7" ht="15" customHeight="1">
      <c r="A11" s="12">
        <v>3114</v>
      </c>
      <c r="B11" s="12" t="s">
        <v>98</v>
      </c>
      <c r="C11" s="5">
        <v>144582</v>
      </c>
      <c r="D11" s="8">
        <v>377825</v>
      </c>
      <c r="E11" s="8">
        <v>188913</v>
      </c>
      <c r="F11" s="8">
        <f t="shared" si="2"/>
        <v>130.66149313192514</v>
      </c>
      <c r="G11" s="8">
        <f t="shared" si="3"/>
        <v>50.000132336399126</v>
      </c>
    </row>
    <row r="12" spans="1:7" ht="15" customHeight="1">
      <c r="A12" s="12">
        <v>312</v>
      </c>
      <c r="B12" s="12" t="s">
        <v>97</v>
      </c>
      <c r="C12" s="5">
        <f>SUM(C13:C16)</f>
        <v>2153133</v>
      </c>
      <c r="D12" s="14">
        <f>SUM(D13)</f>
        <v>213897</v>
      </c>
      <c r="E12" s="5">
        <f>SUM(E13:E16)</f>
        <v>2340035</v>
      </c>
      <c r="F12" s="8">
        <f t="shared" si="0"/>
        <v>108.68046702177709</v>
      </c>
      <c r="G12" s="8">
        <f t="shared" si="1"/>
        <v>1094.000850876824</v>
      </c>
    </row>
    <row r="13" spans="1:7" ht="15" customHeight="1">
      <c r="A13" s="12">
        <v>3121</v>
      </c>
      <c r="B13" s="12" t="s">
        <v>97</v>
      </c>
      <c r="C13" s="5">
        <v>106423</v>
      </c>
      <c r="D13" s="8">
        <v>213897</v>
      </c>
      <c r="E13" s="8">
        <v>109451</v>
      </c>
      <c r="F13" s="8">
        <f t="shared" ref="F13:F16" si="4">SUM(E13/C13)*100</f>
        <v>102.84524961709405</v>
      </c>
      <c r="G13" s="8">
        <f t="shared" ref="G13:G16" si="5">SUM(E13/D13)*100</f>
        <v>51.169955632851327</v>
      </c>
    </row>
    <row r="14" spans="1:7" ht="15" customHeight="1">
      <c r="A14" s="12">
        <v>313</v>
      </c>
      <c r="B14" s="12" t="s">
        <v>73</v>
      </c>
      <c r="C14" s="5">
        <f>SUM(C15:C16)</f>
        <v>1023355</v>
      </c>
      <c r="D14" s="14">
        <f>SUM(D15:D16)</f>
        <v>2194838</v>
      </c>
      <c r="E14" s="5">
        <f>SUM(E15:E16)</f>
        <v>1115292</v>
      </c>
      <c r="F14" s="8">
        <f t="shared" si="4"/>
        <v>108.98388144876412</v>
      </c>
      <c r="G14" s="8">
        <f t="shared" si="5"/>
        <v>50.814319781232143</v>
      </c>
    </row>
    <row r="15" spans="1:7" ht="15" customHeight="1">
      <c r="A15" s="12">
        <v>3131</v>
      </c>
      <c r="B15" s="12" t="s">
        <v>110</v>
      </c>
      <c r="C15" s="5">
        <v>558569</v>
      </c>
      <c r="D15" s="8">
        <v>1213322</v>
      </c>
      <c r="E15" s="8">
        <v>606661</v>
      </c>
      <c r="F15" s="8">
        <f t="shared" si="4"/>
        <v>108.60985840603399</v>
      </c>
      <c r="G15" s="8">
        <f t="shared" si="5"/>
        <v>50</v>
      </c>
    </row>
    <row r="16" spans="1:7" ht="15" customHeight="1">
      <c r="A16" s="12">
        <v>3132</v>
      </c>
      <c r="B16" s="12" t="s">
        <v>136</v>
      </c>
      <c r="C16" s="5">
        <v>464786</v>
      </c>
      <c r="D16" s="8">
        <v>981516</v>
      </c>
      <c r="E16" s="8">
        <v>508631</v>
      </c>
      <c r="F16" s="8">
        <f t="shared" si="4"/>
        <v>109.43337363862078</v>
      </c>
      <c r="G16" s="8">
        <f t="shared" si="5"/>
        <v>51.820958598739097</v>
      </c>
    </row>
    <row r="17" spans="1:7" ht="15" customHeight="1">
      <c r="A17" s="12">
        <v>32</v>
      </c>
      <c r="B17" s="12" t="s">
        <v>9</v>
      </c>
      <c r="C17" s="5">
        <f>SUM(C18+C23+C29+C38+C40)</f>
        <v>627481</v>
      </c>
      <c r="D17" s="8">
        <f>SUM(D18+D23+D29+D38+D40)</f>
        <v>2259128</v>
      </c>
      <c r="E17" s="8">
        <f>SUM(E18+E23+E29+E40)</f>
        <v>618525</v>
      </c>
      <c r="F17" s="8">
        <f t="shared" ref="F17:F69" si="6">SUM(E17/C17)*100</f>
        <v>98.572705787107495</v>
      </c>
      <c r="G17" s="8">
        <f t="shared" ref="G17:G69" si="7">SUM(E17/D17)*100</f>
        <v>27.378926736333664</v>
      </c>
    </row>
    <row r="18" spans="1:7" ht="15" customHeight="1">
      <c r="A18" s="12">
        <v>321</v>
      </c>
      <c r="B18" s="12" t="s">
        <v>10</v>
      </c>
      <c r="C18" s="5">
        <f>SUM(C19:C22)</f>
        <v>130798</v>
      </c>
      <c r="D18" s="14">
        <f>SUM(D19:D22)</f>
        <v>471241</v>
      </c>
      <c r="E18" s="8">
        <f>SUM(E19:E22)</f>
        <v>103242</v>
      </c>
      <c r="F18" s="8">
        <f t="shared" si="6"/>
        <v>78.932399577975204</v>
      </c>
      <c r="G18" s="8">
        <f t="shared" si="7"/>
        <v>21.908535123217206</v>
      </c>
    </row>
    <row r="19" spans="1:7" ht="15" customHeight="1">
      <c r="A19" s="12">
        <v>3211</v>
      </c>
      <c r="B19" s="12" t="s">
        <v>11</v>
      </c>
      <c r="C19" s="5">
        <v>8849</v>
      </c>
      <c r="D19" s="8">
        <v>166322</v>
      </c>
      <c r="E19" s="8">
        <v>1929</v>
      </c>
      <c r="F19" s="8">
        <f t="shared" si="6"/>
        <v>21.799073341620524</v>
      </c>
      <c r="G19" s="8">
        <f t="shared" si="7"/>
        <v>1.1597984632219429</v>
      </c>
    </row>
    <row r="20" spans="1:7" ht="30" customHeight="1">
      <c r="A20" s="12">
        <v>3212</v>
      </c>
      <c r="B20" s="26" t="s">
        <v>13</v>
      </c>
      <c r="C20" s="5">
        <v>118548</v>
      </c>
      <c r="D20" s="8">
        <v>286536</v>
      </c>
      <c r="E20" s="8">
        <v>91671</v>
      </c>
      <c r="F20" s="8">
        <f t="shared" si="6"/>
        <v>77.328170867496709</v>
      </c>
      <c r="G20" s="8">
        <f t="shared" si="7"/>
        <v>31.992838596197338</v>
      </c>
    </row>
    <row r="21" spans="1:7" ht="15" customHeight="1">
      <c r="A21" s="12">
        <v>3213</v>
      </c>
      <c r="B21" s="12" t="s">
        <v>14</v>
      </c>
      <c r="C21" s="5">
        <v>2687</v>
      </c>
      <c r="D21" s="8">
        <v>15607</v>
      </c>
      <c r="E21" s="8">
        <v>8500</v>
      </c>
      <c r="F21" s="8">
        <f t="shared" si="6"/>
        <v>316.33792333457387</v>
      </c>
      <c r="G21" s="8">
        <f t="shared" si="7"/>
        <v>54.462741077721532</v>
      </c>
    </row>
    <row r="22" spans="1:7" ht="15" customHeight="1">
      <c r="A22" s="12">
        <v>3214</v>
      </c>
      <c r="B22" s="12" t="s">
        <v>33</v>
      </c>
      <c r="C22" s="5">
        <v>714</v>
      </c>
      <c r="D22" s="8">
        <v>2776</v>
      </c>
      <c r="E22" s="8">
        <v>1142</v>
      </c>
      <c r="F22" s="8">
        <f t="shared" si="6"/>
        <v>159.94397759103643</v>
      </c>
      <c r="G22" s="8">
        <f t="shared" si="7"/>
        <v>41.138328530259365</v>
      </c>
    </row>
    <row r="23" spans="1:7" ht="15" customHeight="1">
      <c r="A23" s="12">
        <v>322</v>
      </c>
      <c r="B23" s="12" t="s">
        <v>15</v>
      </c>
      <c r="C23" s="5">
        <f>SUM(C24:C28)</f>
        <v>424547</v>
      </c>
      <c r="D23" s="14">
        <f>SUM(D24:D28)</f>
        <v>843505</v>
      </c>
      <c r="E23" s="8">
        <f>SUM(E24:E28)</f>
        <v>250759</v>
      </c>
      <c r="F23" s="8">
        <f t="shared" si="6"/>
        <v>59.065074067182202</v>
      </c>
      <c r="G23" s="8">
        <f t="shared" si="7"/>
        <v>29.728217378675879</v>
      </c>
    </row>
    <row r="24" spans="1:7" ht="15" customHeight="1">
      <c r="A24" s="12">
        <v>3221</v>
      </c>
      <c r="B24" s="26" t="s">
        <v>16</v>
      </c>
      <c r="C24" s="5">
        <v>26672</v>
      </c>
      <c r="D24" s="8">
        <v>121814</v>
      </c>
      <c r="E24" s="8">
        <v>29315</v>
      </c>
      <c r="F24" s="8">
        <f t="shared" si="6"/>
        <v>109.90926814637072</v>
      </c>
      <c r="G24" s="8">
        <f t="shared" si="7"/>
        <v>24.065378363734872</v>
      </c>
    </row>
    <row r="25" spans="1:7" ht="15" customHeight="1">
      <c r="A25" s="12">
        <v>3223</v>
      </c>
      <c r="B25" s="12" t="s">
        <v>17</v>
      </c>
      <c r="C25" s="5">
        <v>389546</v>
      </c>
      <c r="D25" s="8">
        <v>560152</v>
      </c>
      <c r="E25" s="8">
        <v>160263</v>
      </c>
      <c r="F25" s="8">
        <f t="shared" si="6"/>
        <v>41.140969230848221</v>
      </c>
      <c r="G25" s="8">
        <f t="shared" si="7"/>
        <v>28.610627115497223</v>
      </c>
    </row>
    <row r="26" spans="1:7" ht="15" customHeight="1">
      <c r="A26" s="12">
        <v>3224</v>
      </c>
      <c r="B26" s="26" t="s">
        <v>18</v>
      </c>
      <c r="C26" s="5">
        <v>6254</v>
      </c>
      <c r="D26" s="8">
        <v>91511</v>
      </c>
      <c r="E26" s="8">
        <v>14421</v>
      </c>
      <c r="F26" s="8">
        <f t="shared" si="6"/>
        <v>230.58842340901822</v>
      </c>
      <c r="G26" s="8">
        <f t="shared" si="7"/>
        <v>15.758761241817924</v>
      </c>
    </row>
    <row r="27" spans="1:7" ht="15" customHeight="1">
      <c r="A27" s="12">
        <v>3225</v>
      </c>
      <c r="B27" s="12" t="s">
        <v>34</v>
      </c>
      <c r="C27" s="5">
        <v>1652</v>
      </c>
      <c r="D27" s="8">
        <v>62729</v>
      </c>
      <c r="E27" s="8">
        <v>45817</v>
      </c>
      <c r="F27" s="8">
        <f t="shared" si="6"/>
        <v>2773.4261501210653</v>
      </c>
      <c r="G27" s="8">
        <f t="shared" si="7"/>
        <v>73.03958296800522</v>
      </c>
    </row>
    <row r="28" spans="1:7" ht="15" customHeight="1">
      <c r="A28" s="12">
        <v>3227</v>
      </c>
      <c r="B28" s="12" t="s">
        <v>35</v>
      </c>
      <c r="C28" s="5">
        <v>423</v>
      </c>
      <c r="D28" s="8">
        <v>7299</v>
      </c>
      <c r="E28" s="8">
        <v>943</v>
      </c>
      <c r="F28" s="8">
        <f t="shared" si="6"/>
        <v>222.93144208037825</v>
      </c>
      <c r="G28" s="8">
        <f t="shared" si="7"/>
        <v>12.919578024386901</v>
      </c>
    </row>
    <row r="29" spans="1:7" ht="15" customHeight="1">
      <c r="A29" s="12">
        <v>323</v>
      </c>
      <c r="B29" s="12" t="s">
        <v>19</v>
      </c>
      <c r="C29" s="8">
        <f>SUM(C30:C37)</f>
        <v>63351</v>
      </c>
      <c r="D29" s="14">
        <f>SUM(D30:D37)</f>
        <v>866668</v>
      </c>
      <c r="E29" s="8">
        <f>SUM(E30:E37)</f>
        <v>249637</v>
      </c>
      <c r="F29" s="8">
        <f t="shared" si="6"/>
        <v>394.05376395005607</v>
      </c>
      <c r="G29" s="8">
        <f t="shared" si="7"/>
        <v>28.804224916577052</v>
      </c>
    </row>
    <row r="30" spans="1:7" ht="15" customHeight="1">
      <c r="A30" s="12">
        <v>3231</v>
      </c>
      <c r="B30" s="12" t="s">
        <v>20</v>
      </c>
      <c r="C30" s="5">
        <v>16881</v>
      </c>
      <c r="D30" s="8">
        <v>280679</v>
      </c>
      <c r="E30" s="8">
        <v>5934</v>
      </c>
      <c r="F30" s="8">
        <f t="shared" si="6"/>
        <v>35.151945974764523</v>
      </c>
      <c r="G30" s="8">
        <f t="shared" si="7"/>
        <v>2.1141588790041292</v>
      </c>
    </row>
    <row r="31" spans="1:7" ht="15" customHeight="1">
      <c r="A31" s="12">
        <v>3232</v>
      </c>
      <c r="B31" s="12" t="s">
        <v>21</v>
      </c>
      <c r="C31" s="5">
        <v>11878</v>
      </c>
      <c r="D31" s="8">
        <v>187511</v>
      </c>
      <c r="E31" s="8">
        <v>65956</v>
      </c>
      <c r="F31" s="8">
        <f t="shared" si="6"/>
        <v>555.27866644216203</v>
      </c>
      <c r="G31" s="8">
        <f t="shared" si="7"/>
        <v>35.174469764440488</v>
      </c>
    </row>
    <row r="32" spans="1:7" ht="15" customHeight="1">
      <c r="A32" s="12">
        <v>3233</v>
      </c>
      <c r="B32" s="12" t="s">
        <v>22</v>
      </c>
      <c r="C32" s="5">
        <v>960</v>
      </c>
      <c r="D32" s="8">
        <v>58408</v>
      </c>
      <c r="E32" s="8">
        <v>960</v>
      </c>
      <c r="F32" s="8">
        <f t="shared" si="6"/>
        <v>100</v>
      </c>
      <c r="G32" s="8">
        <f t="shared" si="7"/>
        <v>1.6436104643199563</v>
      </c>
    </row>
    <row r="33" spans="1:7" ht="15" customHeight="1">
      <c r="A33" s="12">
        <v>3234</v>
      </c>
      <c r="B33" s="12" t="s">
        <v>144</v>
      </c>
      <c r="C33" s="5">
        <v>24659</v>
      </c>
      <c r="D33" s="8">
        <v>90153</v>
      </c>
      <c r="E33" s="8">
        <v>29272</v>
      </c>
      <c r="F33" s="8">
        <f t="shared" si="6"/>
        <v>118.70716574070319</v>
      </c>
      <c r="G33" s="8">
        <f t="shared" si="7"/>
        <v>32.469246725011928</v>
      </c>
    </row>
    <row r="34" spans="1:7" ht="15" customHeight="1">
      <c r="A34" s="12">
        <v>3236</v>
      </c>
      <c r="B34" s="12" t="s">
        <v>23</v>
      </c>
      <c r="C34" s="5">
        <v>0</v>
      </c>
      <c r="D34" s="8">
        <v>4040</v>
      </c>
      <c r="E34" s="8">
        <v>0</v>
      </c>
      <c r="F34" s="8" t="e">
        <f t="shared" si="6"/>
        <v>#DIV/0!</v>
      </c>
      <c r="G34" s="8">
        <f t="shared" si="7"/>
        <v>0</v>
      </c>
    </row>
    <row r="35" spans="1:7" ht="15" customHeight="1">
      <c r="A35" s="12">
        <v>3237</v>
      </c>
      <c r="B35" s="12" t="s">
        <v>80</v>
      </c>
      <c r="C35" s="5">
        <v>1230</v>
      </c>
      <c r="D35" s="8">
        <v>127800</v>
      </c>
      <c r="E35" s="8">
        <v>82800</v>
      </c>
      <c r="F35" s="8">
        <f t="shared" si="6"/>
        <v>6731.7073170731701</v>
      </c>
      <c r="G35" s="8">
        <f t="shared" si="7"/>
        <v>64.788732394366207</v>
      </c>
    </row>
    <row r="36" spans="1:7" ht="15" customHeight="1">
      <c r="A36" s="12">
        <v>3238</v>
      </c>
      <c r="B36" s="12" t="s">
        <v>24</v>
      </c>
      <c r="C36" s="5">
        <v>5102</v>
      </c>
      <c r="D36" s="8">
        <v>63670</v>
      </c>
      <c r="E36" s="8">
        <v>13126</v>
      </c>
      <c r="F36" s="8">
        <f t="shared" si="6"/>
        <v>257.27165817326539</v>
      </c>
      <c r="G36" s="8">
        <f t="shared" si="7"/>
        <v>20.615674572011937</v>
      </c>
    </row>
    <row r="37" spans="1:7" ht="15" customHeight="1">
      <c r="A37" s="12">
        <v>3239</v>
      </c>
      <c r="B37" s="12" t="s">
        <v>25</v>
      </c>
      <c r="C37" s="5">
        <v>2641</v>
      </c>
      <c r="D37" s="8">
        <v>54407</v>
      </c>
      <c r="E37" s="8">
        <v>51589</v>
      </c>
      <c r="F37" s="8">
        <f t="shared" si="6"/>
        <v>1953.3888678530861</v>
      </c>
      <c r="G37" s="8">
        <f t="shared" si="7"/>
        <v>94.820519418457181</v>
      </c>
    </row>
    <row r="38" spans="1:7" ht="15" customHeight="1">
      <c r="A38" s="12">
        <v>324</v>
      </c>
      <c r="B38" s="12" t="s">
        <v>137</v>
      </c>
      <c r="C38" s="5">
        <f>SUM(C39)</f>
        <v>0</v>
      </c>
      <c r="D38" s="14">
        <f>SUM(D39)</f>
        <v>43000</v>
      </c>
      <c r="E38" s="8">
        <f>SUM(E39)</f>
        <v>0</v>
      </c>
      <c r="F38" s="8" t="e">
        <f>SUM(E38/C38)*100</f>
        <v>#DIV/0!</v>
      </c>
      <c r="G38" s="8">
        <f>SUM(E38/D38)*100</f>
        <v>0</v>
      </c>
    </row>
    <row r="39" spans="1:7" ht="15" customHeight="1">
      <c r="A39" s="12">
        <v>3241</v>
      </c>
      <c r="B39" s="12" t="s">
        <v>137</v>
      </c>
      <c r="C39" s="5">
        <v>0</v>
      </c>
      <c r="D39" s="8">
        <v>43000</v>
      </c>
      <c r="E39" s="8">
        <v>0</v>
      </c>
      <c r="F39" s="8" t="e">
        <f>SUM(E39/C39)*100</f>
        <v>#DIV/0!</v>
      </c>
      <c r="G39" s="8">
        <f>SUM(E39/D39)*100</f>
        <v>0</v>
      </c>
    </row>
    <row r="40" spans="1:7" ht="15" customHeight="1">
      <c r="A40" s="12">
        <v>329</v>
      </c>
      <c r="B40" s="12" t="s">
        <v>37</v>
      </c>
      <c r="C40" s="8">
        <f>SUM(C41:C44)</f>
        <v>8785</v>
      </c>
      <c r="D40" s="14">
        <f>SUM(D41:D44)</f>
        <v>34714</v>
      </c>
      <c r="E40" s="8">
        <f>SUM(E41:E44)</f>
        <v>14887</v>
      </c>
      <c r="F40" s="8">
        <f t="shared" si="6"/>
        <v>169.45930563460442</v>
      </c>
      <c r="G40" s="8">
        <f t="shared" si="7"/>
        <v>42.884715100535807</v>
      </c>
    </row>
    <row r="41" spans="1:7" ht="15" customHeight="1">
      <c r="A41" s="12">
        <v>3293</v>
      </c>
      <c r="B41" s="12" t="s">
        <v>27</v>
      </c>
      <c r="C41" s="5">
        <v>1100</v>
      </c>
      <c r="D41" s="8">
        <v>7236</v>
      </c>
      <c r="E41" s="8">
        <v>1362</v>
      </c>
      <c r="F41" s="8">
        <f t="shared" si="6"/>
        <v>123.81818181818183</v>
      </c>
      <c r="G41" s="8">
        <f t="shared" si="7"/>
        <v>18.822553897180764</v>
      </c>
    </row>
    <row r="42" spans="1:7" ht="15" customHeight="1">
      <c r="A42" s="12">
        <v>3294</v>
      </c>
      <c r="B42" s="12" t="s">
        <v>28</v>
      </c>
      <c r="C42" s="5">
        <v>350</v>
      </c>
      <c r="D42" s="8">
        <v>500</v>
      </c>
      <c r="E42" s="8">
        <v>350</v>
      </c>
      <c r="F42" s="8">
        <f t="shared" si="6"/>
        <v>100</v>
      </c>
      <c r="G42" s="8">
        <f t="shared" si="7"/>
        <v>70</v>
      </c>
    </row>
    <row r="43" spans="1:7" ht="15" customHeight="1">
      <c r="A43" s="12">
        <v>3295</v>
      </c>
      <c r="B43" s="12" t="s">
        <v>29</v>
      </c>
      <c r="C43" s="5">
        <v>7260</v>
      </c>
      <c r="D43" s="8">
        <v>21128</v>
      </c>
      <c r="E43" s="8">
        <v>10175</v>
      </c>
      <c r="F43" s="8">
        <f t="shared" si="6"/>
        <v>140.15151515151516</v>
      </c>
      <c r="G43" s="8">
        <f t="shared" si="7"/>
        <v>48.158841347974253</v>
      </c>
    </row>
    <row r="44" spans="1:7" ht="15" customHeight="1">
      <c r="A44" s="12">
        <v>3299</v>
      </c>
      <c r="B44" s="12" t="s">
        <v>26</v>
      </c>
      <c r="C44" s="5">
        <v>75</v>
      </c>
      <c r="D44" s="8">
        <v>5850</v>
      </c>
      <c r="E44" s="8">
        <v>3000</v>
      </c>
      <c r="F44" s="8">
        <f t="shared" si="6"/>
        <v>4000</v>
      </c>
      <c r="G44" s="8">
        <f t="shared" si="7"/>
        <v>51.282051282051277</v>
      </c>
    </row>
    <row r="45" spans="1:7" ht="15" customHeight="1">
      <c r="A45" s="12">
        <v>34</v>
      </c>
      <c r="B45" s="12" t="s">
        <v>30</v>
      </c>
      <c r="C45" s="8">
        <f t="shared" ref="C45:D46" si="8">SUM(C46)</f>
        <v>1462</v>
      </c>
      <c r="D45" s="8">
        <f t="shared" si="8"/>
        <v>4450</v>
      </c>
      <c r="E45" s="8">
        <f>SUM(E46)</f>
        <v>1062</v>
      </c>
      <c r="F45" s="8">
        <f t="shared" si="6"/>
        <v>72.640218878248973</v>
      </c>
      <c r="G45" s="8">
        <f t="shared" si="7"/>
        <v>23.865168539325843</v>
      </c>
    </row>
    <row r="46" spans="1:7" ht="15" customHeight="1">
      <c r="A46" s="12">
        <v>343</v>
      </c>
      <c r="B46" s="12" t="s">
        <v>31</v>
      </c>
      <c r="C46" s="5">
        <f>SUM(C47)</f>
        <v>1462</v>
      </c>
      <c r="D46" s="14">
        <f t="shared" si="8"/>
        <v>4450</v>
      </c>
      <c r="E46" s="8">
        <f>SUM(E47)</f>
        <v>1062</v>
      </c>
      <c r="F46" s="8">
        <f t="shared" si="6"/>
        <v>72.640218878248973</v>
      </c>
      <c r="G46" s="8">
        <f t="shared" si="7"/>
        <v>23.865168539325843</v>
      </c>
    </row>
    <row r="47" spans="1:7" ht="15" customHeight="1">
      <c r="A47" s="12">
        <v>3431</v>
      </c>
      <c r="B47" s="12" t="s">
        <v>32</v>
      </c>
      <c r="C47" s="5">
        <v>1462</v>
      </c>
      <c r="D47" s="8">
        <v>4450</v>
      </c>
      <c r="E47" s="8">
        <v>1062</v>
      </c>
      <c r="F47" s="8">
        <f t="shared" si="6"/>
        <v>72.640218878248973</v>
      </c>
      <c r="G47" s="8">
        <f t="shared" si="7"/>
        <v>23.865168539325843</v>
      </c>
    </row>
    <row r="48" spans="1:7" ht="15" customHeight="1">
      <c r="A48" s="12">
        <v>36</v>
      </c>
      <c r="B48" s="12" t="s">
        <v>138</v>
      </c>
      <c r="C48" s="5">
        <f>SUM(C49)</f>
        <v>0</v>
      </c>
      <c r="D48" s="8">
        <f t="shared" ref="D48:E49" si="9">SUM(D49)</f>
        <v>0</v>
      </c>
      <c r="E48" s="8">
        <f t="shared" si="9"/>
        <v>0</v>
      </c>
      <c r="F48" s="8" t="e">
        <f t="shared" ref="F48:F50" si="10">SUM(E48/C48)*100</f>
        <v>#DIV/0!</v>
      </c>
      <c r="G48" s="8" t="e">
        <f t="shared" ref="G48:G50" si="11">SUM(E48/D48)*100</f>
        <v>#DIV/0!</v>
      </c>
    </row>
    <row r="49" spans="1:7" ht="15" customHeight="1">
      <c r="A49" s="12">
        <v>369</v>
      </c>
      <c r="B49" s="12" t="s">
        <v>138</v>
      </c>
      <c r="C49" s="5">
        <f t="shared" ref="C49" si="12">SUM(C50)</f>
        <v>0</v>
      </c>
      <c r="D49" s="14">
        <f t="shared" si="9"/>
        <v>0</v>
      </c>
      <c r="E49" s="8">
        <f t="shared" si="9"/>
        <v>0</v>
      </c>
      <c r="F49" s="8" t="e">
        <f t="shared" si="10"/>
        <v>#DIV/0!</v>
      </c>
      <c r="G49" s="8" t="e">
        <f t="shared" si="11"/>
        <v>#DIV/0!</v>
      </c>
    </row>
    <row r="50" spans="1:7" ht="15" customHeight="1">
      <c r="A50" s="12">
        <v>3693</v>
      </c>
      <c r="B50" s="26" t="s">
        <v>149</v>
      </c>
      <c r="C50" s="8">
        <v>0</v>
      </c>
      <c r="D50" s="8">
        <v>0</v>
      </c>
      <c r="E50" s="8">
        <v>0</v>
      </c>
      <c r="F50" s="8" t="e">
        <f t="shared" si="10"/>
        <v>#DIV/0!</v>
      </c>
      <c r="G50" s="8" t="e">
        <f t="shared" si="11"/>
        <v>#DIV/0!</v>
      </c>
    </row>
    <row r="51" spans="1:7" ht="15" customHeight="1">
      <c r="A51" s="12">
        <v>37</v>
      </c>
      <c r="B51" s="12" t="s">
        <v>83</v>
      </c>
      <c r="C51" s="5">
        <f>SUM(C53)</f>
        <v>30389</v>
      </c>
      <c r="D51" s="8">
        <f>SUM(D53)</f>
        <v>97127</v>
      </c>
      <c r="E51" s="8">
        <f>SUM(E52)</f>
        <v>60112</v>
      </c>
      <c r="F51" s="8">
        <f>SUM(E51/C51)*100</f>
        <v>197.80841751949717</v>
      </c>
      <c r="G51" s="8">
        <f>SUM(E51/D51)*100</f>
        <v>61.890102649108904</v>
      </c>
    </row>
    <row r="52" spans="1:7" ht="15" customHeight="1">
      <c r="A52" s="12">
        <v>372</v>
      </c>
      <c r="B52" s="12" t="s">
        <v>79</v>
      </c>
      <c r="C52" s="8">
        <f>SUM(C53)</f>
        <v>30389</v>
      </c>
      <c r="D52" s="14">
        <f>SUM(D53)</f>
        <v>97127</v>
      </c>
      <c r="E52" s="8">
        <f>SUM(E53)</f>
        <v>60112</v>
      </c>
      <c r="F52" s="8">
        <f>SUM(E52/C52)*100</f>
        <v>197.80841751949717</v>
      </c>
      <c r="G52" s="8">
        <f>SUM(E52/D52)*100</f>
        <v>61.890102649108904</v>
      </c>
    </row>
    <row r="53" spans="1:7" ht="15" customHeight="1">
      <c r="A53" s="12">
        <v>3721</v>
      </c>
      <c r="B53" s="12" t="s">
        <v>79</v>
      </c>
      <c r="C53" s="5">
        <v>30389</v>
      </c>
      <c r="D53" s="8">
        <v>97127</v>
      </c>
      <c r="E53" s="8">
        <v>60112</v>
      </c>
      <c r="F53" s="8">
        <f t="shared" ref="F53:F65" si="13">SUM(E53/C53)*100</f>
        <v>197.80841751949717</v>
      </c>
      <c r="G53" s="8">
        <f t="shared" ref="G53:G65" si="14">SUM(E53/D53)*100</f>
        <v>61.890102649108904</v>
      </c>
    </row>
    <row r="54" spans="1:7" ht="15" customHeight="1">
      <c r="A54" s="12">
        <v>4</v>
      </c>
      <c r="B54" s="26" t="s">
        <v>50</v>
      </c>
      <c r="C54" s="5">
        <f>SUM(C55)</f>
        <v>10693</v>
      </c>
      <c r="D54" s="8">
        <f>SUM(D55)</f>
        <v>393411</v>
      </c>
      <c r="E54" s="8">
        <f t="shared" ref="E54" si="15">SUM(E55)</f>
        <v>151873</v>
      </c>
      <c r="F54" s="8">
        <f t="shared" si="13"/>
        <v>1420.3030019639016</v>
      </c>
      <c r="G54" s="8">
        <f t="shared" si="14"/>
        <v>38.604156975783596</v>
      </c>
    </row>
    <row r="55" spans="1:7" ht="15" customHeight="1">
      <c r="A55" s="12">
        <v>42</v>
      </c>
      <c r="B55" s="26" t="s">
        <v>50</v>
      </c>
      <c r="C55" s="8">
        <f>SUM(C56+C64+C66+C68)</f>
        <v>10693</v>
      </c>
      <c r="D55" s="8">
        <f>SUM(D56+D64+D66+D68)</f>
        <v>393411</v>
      </c>
      <c r="E55" s="8">
        <f t="shared" ref="E55" si="16">SUM(E56+E64+E66+E68)</f>
        <v>151873</v>
      </c>
      <c r="F55" s="8">
        <f t="shared" si="13"/>
        <v>1420.3030019639016</v>
      </c>
      <c r="G55" s="8">
        <f t="shared" si="14"/>
        <v>38.604156975783596</v>
      </c>
    </row>
    <row r="56" spans="1:7" ht="15" customHeight="1">
      <c r="A56" s="12">
        <v>422</v>
      </c>
      <c r="B56" s="12" t="s">
        <v>51</v>
      </c>
      <c r="C56" s="5">
        <f>SUM(C57:C63)</f>
        <v>7374</v>
      </c>
      <c r="D56" s="14">
        <f>SUM(D57:D63)</f>
        <v>308351</v>
      </c>
      <c r="E56" s="8">
        <f>SUM(E57:E63)</f>
        <v>151873</v>
      </c>
      <c r="F56" s="8">
        <f t="shared" si="13"/>
        <v>2059.5741795497693</v>
      </c>
      <c r="G56" s="8">
        <f t="shared" si="14"/>
        <v>49.253286027935694</v>
      </c>
    </row>
    <row r="57" spans="1:7" ht="15" customHeight="1">
      <c r="A57" s="12">
        <v>4221</v>
      </c>
      <c r="B57" s="12" t="s">
        <v>52</v>
      </c>
      <c r="C57" s="5">
        <v>6875</v>
      </c>
      <c r="D57" s="8">
        <v>234336</v>
      </c>
      <c r="E57" s="8">
        <v>151873</v>
      </c>
      <c r="F57" s="8">
        <f t="shared" si="13"/>
        <v>2209.0618181818181</v>
      </c>
      <c r="G57" s="8">
        <f t="shared" si="14"/>
        <v>64.809931039191596</v>
      </c>
    </row>
    <row r="58" spans="1:7" ht="15" customHeight="1">
      <c r="A58" s="12">
        <v>4222</v>
      </c>
      <c r="B58" s="12" t="s">
        <v>53</v>
      </c>
      <c r="C58" s="5">
        <v>0</v>
      </c>
      <c r="D58" s="8">
        <v>14900</v>
      </c>
      <c r="E58" s="8">
        <v>0</v>
      </c>
      <c r="F58" s="8" t="e">
        <f t="shared" si="13"/>
        <v>#DIV/0!</v>
      </c>
      <c r="G58" s="8">
        <f t="shared" si="14"/>
        <v>0</v>
      </c>
    </row>
    <row r="59" spans="1:7" ht="15" customHeight="1">
      <c r="A59" s="12">
        <v>4223</v>
      </c>
      <c r="B59" s="12" t="s">
        <v>54</v>
      </c>
      <c r="C59" s="5">
        <v>0</v>
      </c>
      <c r="D59" s="8">
        <v>28900</v>
      </c>
      <c r="E59" s="8">
        <v>0</v>
      </c>
      <c r="F59" s="8" t="e">
        <f t="shared" si="13"/>
        <v>#DIV/0!</v>
      </c>
      <c r="G59" s="8">
        <f t="shared" si="14"/>
        <v>0</v>
      </c>
    </row>
    <row r="60" spans="1:7" ht="15" customHeight="1">
      <c r="A60" s="12">
        <v>4224</v>
      </c>
      <c r="B60" s="12" t="s">
        <v>55</v>
      </c>
      <c r="C60" s="8">
        <v>0</v>
      </c>
      <c r="D60" s="8">
        <v>1160</v>
      </c>
      <c r="E60" s="8">
        <v>0</v>
      </c>
      <c r="F60" s="8" t="e">
        <f t="shared" si="13"/>
        <v>#DIV/0!</v>
      </c>
      <c r="G60" s="8">
        <f t="shared" si="14"/>
        <v>0</v>
      </c>
    </row>
    <row r="61" spans="1:7" ht="15" customHeight="1">
      <c r="A61" s="12">
        <v>4225</v>
      </c>
      <c r="B61" s="12" t="s">
        <v>56</v>
      </c>
      <c r="C61" s="5">
        <v>0</v>
      </c>
      <c r="D61" s="8">
        <v>675</v>
      </c>
      <c r="E61" s="8">
        <v>0</v>
      </c>
      <c r="F61" s="8" t="e">
        <f t="shared" si="13"/>
        <v>#DIV/0!</v>
      </c>
      <c r="G61" s="8">
        <f t="shared" si="14"/>
        <v>0</v>
      </c>
    </row>
    <row r="62" spans="1:7" ht="15" customHeight="1">
      <c r="A62" s="12">
        <v>4226</v>
      </c>
      <c r="B62" s="12" t="s">
        <v>59</v>
      </c>
      <c r="C62" s="5">
        <v>0</v>
      </c>
      <c r="D62" s="8">
        <v>24700</v>
      </c>
      <c r="E62" s="8">
        <v>0</v>
      </c>
      <c r="F62" s="8" t="e">
        <f t="shared" si="13"/>
        <v>#DIV/0!</v>
      </c>
      <c r="G62" s="8">
        <f t="shared" si="14"/>
        <v>0</v>
      </c>
    </row>
    <row r="63" spans="1:7" ht="15" customHeight="1">
      <c r="A63" s="12">
        <v>4227</v>
      </c>
      <c r="B63" s="12" t="s">
        <v>67</v>
      </c>
      <c r="C63" s="5">
        <v>499</v>
      </c>
      <c r="D63" s="8">
        <v>3680</v>
      </c>
      <c r="E63" s="8">
        <v>0</v>
      </c>
      <c r="F63" s="8">
        <f t="shared" si="13"/>
        <v>0</v>
      </c>
      <c r="G63" s="8">
        <f t="shared" si="14"/>
        <v>0</v>
      </c>
    </row>
    <row r="64" spans="1:7" ht="15" customHeight="1">
      <c r="A64" s="12">
        <v>423</v>
      </c>
      <c r="B64" s="12" t="s">
        <v>132</v>
      </c>
      <c r="C64" s="5">
        <f>SUM(C65)</f>
        <v>0</v>
      </c>
      <c r="D64" s="14">
        <f>SUM(D65)</f>
        <v>0</v>
      </c>
      <c r="E64" s="8">
        <f t="shared" ref="E64" si="17">SUM(E65)</f>
        <v>0</v>
      </c>
      <c r="F64" s="8" t="e">
        <f t="shared" si="13"/>
        <v>#DIV/0!</v>
      </c>
      <c r="G64" s="8" t="e">
        <f t="shared" si="14"/>
        <v>#DIV/0!</v>
      </c>
    </row>
    <row r="65" spans="1:7" ht="15" customHeight="1">
      <c r="A65" s="12">
        <v>4231</v>
      </c>
      <c r="B65" s="12" t="s">
        <v>133</v>
      </c>
      <c r="C65" s="5">
        <v>0</v>
      </c>
      <c r="D65" s="8">
        <v>0</v>
      </c>
      <c r="E65" s="8">
        <v>0</v>
      </c>
      <c r="F65" s="8" t="e">
        <f t="shared" si="13"/>
        <v>#DIV/0!</v>
      </c>
      <c r="G65" s="8" t="e">
        <f t="shared" si="14"/>
        <v>#DIV/0!</v>
      </c>
    </row>
    <row r="66" spans="1:7" ht="15" customHeight="1">
      <c r="A66" s="12">
        <v>424</v>
      </c>
      <c r="B66" s="12" t="s">
        <v>61</v>
      </c>
      <c r="C66" s="5">
        <f>SUM(C67)</f>
        <v>3319</v>
      </c>
      <c r="D66" s="14">
        <f>SUM(D67)</f>
        <v>85060</v>
      </c>
      <c r="E66" s="8">
        <f>SUM(E67)</f>
        <v>0</v>
      </c>
      <c r="F66" s="8">
        <f>SUM(E66/C66)*100</f>
        <v>0</v>
      </c>
      <c r="G66" s="8">
        <f>SUM(E66/D66)*100</f>
        <v>0</v>
      </c>
    </row>
    <row r="67" spans="1:7" ht="15" customHeight="1">
      <c r="A67" s="12">
        <v>4241</v>
      </c>
      <c r="B67" s="12" t="s">
        <v>61</v>
      </c>
      <c r="C67" s="5">
        <v>3319</v>
      </c>
      <c r="D67" s="8">
        <v>85060</v>
      </c>
      <c r="E67" s="8">
        <v>0</v>
      </c>
      <c r="F67" s="8">
        <f t="shared" ref="F67" si="18">SUM(E67/C67)*100</f>
        <v>0</v>
      </c>
      <c r="G67" s="8">
        <f t="shared" ref="G67" si="19">SUM(E67/D67)*100</f>
        <v>0</v>
      </c>
    </row>
    <row r="68" spans="1:7" ht="15" customHeight="1">
      <c r="A68" s="12">
        <v>426</v>
      </c>
      <c r="B68" s="12" t="s">
        <v>135</v>
      </c>
      <c r="C68" s="5">
        <f>SUM(C69)</f>
        <v>0</v>
      </c>
      <c r="D68" s="14">
        <f>SUM(D69)</f>
        <v>0</v>
      </c>
      <c r="E68" s="8">
        <f>SUM(E69)</f>
        <v>0</v>
      </c>
      <c r="F68" s="8" t="e">
        <f>SUM(E68/C68)*100</f>
        <v>#DIV/0!</v>
      </c>
      <c r="G68" s="8" t="e">
        <f>SUM(E68/D68)*100</f>
        <v>#DIV/0!</v>
      </c>
    </row>
    <row r="69" spans="1:7" ht="15" customHeight="1">
      <c r="A69" s="12">
        <v>4264</v>
      </c>
      <c r="B69" s="12" t="s">
        <v>134</v>
      </c>
      <c r="C69" s="5"/>
      <c r="D69" s="8">
        <v>0</v>
      </c>
      <c r="E69" s="8">
        <v>0</v>
      </c>
      <c r="F69" s="8" t="e">
        <f t="shared" si="6"/>
        <v>#DIV/0!</v>
      </c>
      <c r="G69" s="8" t="e">
        <f t="shared" si="7"/>
        <v>#DIV/0!</v>
      </c>
    </row>
    <row r="70" spans="1:7">
      <c r="D70" t="s">
        <v>106</v>
      </c>
    </row>
    <row r="71" spans="1:7">
      <c r="D71" t="s">
        <v>107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22" sqref="B22"/>
    </sheetView>
  </sheetViews>
  <sheetFormatPr defaultRowHeight="15"/>
  <cols>
    <col min="2" max="2" width="53.425781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50" customFormat="1" ht="15.75">
      <c r="A1" s="55" t="s">
        <v>146</v>
      </c>
      <c r="B1" s="55"/>
      <c r="C1" s="54"/>
      <c r="D1" s="54"/>
    </row>
    <row r="2" spans="1:7" s="50" customFormat="1" ht="15.75">
      <c r="A2" s="29" t="s">
        <v>139</v>
      </c>
      <c r="B2" s="29"/>
    </row>
    <row r="3" spans="1:7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</row>
    <row r="4" spans="1:7" ht="37.5">
      <c r="A4" s="11" t="s">
        <v>3</v>
      </c>
      <c r="B4" s="23" t="s">
        <v>4</v>
      </c>
      <c r="C4" s="10" t="s">
        <v>6</v>
      </c>
      <c r="D4" s="10" t="s">
        <v>7</v>
      </c>
      <c r="E4" s="10" t="s">
        <v>5</v>
      </c>
      <c r="F4" s="10" t="s">
        <v>38</v>
      </c>
      <c r="G4" s="10" t="s">
        <v>12</v>
      </c>
    </row>
    <row r="5" spans="1:7" ht="15.75">
      <c r="A5" s="11"/>
      <c r="B5" s="15" t="s">
        <v>151</v>
      </c>
      <c r="C5" s="17">
        <f>SUM(C6+C27)</f>
        <v>4548731</v>
      </c>
      <c r="D5" s="17">
        <f>SUM(D7+D27)</f>
        <v>8718312</v>
      </c>
      <c r="E5" s="17">
        <f>SUM(E7+E27)</f>
        <v>5054768</v>
      </c>
      <c r="F5" s="8">
        <f>SUM(E5/C5)*100</f>
        <v>111.1247950252499</v>
      </c>
      <c r="G5" s="8">
        <f>SUM(E5/D5)*100</f>
        <v>57.978746344475866</v>
      </c>
    </row>
    <row r="6" spans="1:7" ht="15.75">
      <c r="A6" s="11"/>
      <c r="B6" s="15" t="s">
        <v>150</v>
      </c>
      <c r="C6" s="17">
        <f>SUM(C7)</f>
        <v>4208240</v>
      </c>
      <c r="D6" s="17">
        <f>SUM(D7)</f>
        <v>8707199</v>
      </c>
      <c r="E6" s="17">
        <f>SUM(E7)</f>
        <v>4674227</v>
      </c>
      <c r="F6" s="8">
        <f>SUM(E6/C6)*100</f>
        <v>111.07320399977188</v>
      </c>
      <c r="G6" s="8">
        <f>SUM(E6/D6)*100</f>
        <v>53.682326543817361</v>
      </c>
    </row>
    <row r="7" spans="1:7" ht="15" customHeight="1">
      <c r="A7" s="12">
        <v>6</v>
      </c>
      <c r="B7" s="12" t="s">
        <v>111</v>
      </c>
      <c r="C7" s="8">
        <f>SUM(C8+C17+C21+C24)</f>
        <v>4208240</v>
      </c>
      <c r="D7" s="8">
        <f>SUM(D8+D17+D21+D24)</f>
        <v>8707199</v>
      </c>
      <c r="E7" s="8">
        <f>SUM(E8+E17+E21+E24)</f>
        <v>4674227</v>
      </c>
      <c r="F7" s="8">
        <f>SUM(E7/C7)*100</f>
        <v>111.07320399977188</v>
      </c>
      <c r="G7" s="8">
        <f>SUM(E7/D7)*100</f>
        <v>53.682326543817361</v>
      </c>
    </row>
    <row r="8" spans="1:7" ht="15" customHeight="1">
      <c r="A8" s="12">
        <v>63</v>
      </c>
      <c r="B8" s="12" t="s">
        <v>112</v>
      </c>
      <c r="C8" s="8">
        <f>SUM(C9+C12+C15)</f>
        <v>3536054</v>
      </c>
      <c r="D8" s="8">
        <f>SUM(D9+D12+D15)</f>
        <v>7111890</v>
      </c>
      <c r="E8" s="8">
        <f>SUM(E9+E12+E15)</f>
        <v>4144573</v>
      </c>
      <c r="F8" s="8">
        <f t="shared" ref="F8:F27" si="0">SUM(E8/C8)*100</f>
        <v>117.20898493065999</v>
      </c>
      <c r="G8" s="8">
        <f t="shared" ref="G8:G27" si="1">SUM(E8/D8)*100</f>
        <v>58.27667469547476</v>
      </c>
    </row>
    <row r="9" spans="1:7" ht="26.25">
      <c r="A9" s="12">
        <v>636</v>
      </c>
      <c r="B9" s="26" t="s">
        <v>113</v>
      </c>
      <c r="C9" s="8">
        <f>SUM(C10:C11)</f>
        <v>3446109</v>
      </c>
      <c r="D9" s="14">
        <f>SUM(D10:D11)</f>
        <v>6933757</v>
      </c>
      <c r="E9" s="8">
        <f>SUM(E10:E11)</f>
        <v>3686053</v>
      </c>
      <c r="F9" s="8">
        <f t="shared" si="0"/>
        <v>106.96275132330406</v>
      </c>
      <c r="G9" s="8">
        <f t="shared" si="1"/>
        <v>53.160977519114091</v>
      </c>
    </row>
    <row r="10" spans="1:7" ht="26.25">
      <c r="A10" s="12">
        <v>6361</v>
      </c>
      <c r="B10" s="26" t="s">
        <v>114</v>
      </c>
      <c r="C10" s="8">
        <v>3426609</v>
      </c>
      <c r="D10" s="8">
        <v>6889948</v>
      </c>
      <c r="E10" s="8">
        <v>3686053</v>
      </c>
      <c r="F10" s="8">
        <f t="shared" si="0"/>
        <v>107.57145037557538</v>
      </c>
      <c r="G10" s="8">
        <f t="shared" si="1"/>
        <v>53.498995928561435</v>
      </c>
    </row>
    <row r="11" spans="1:7" ht="26.25">
      <c r="A11" s="12">
        <v>6362</v>
      </c>
      <c r="B11" s="26" t="s">
        <v>115</v>
      </c>
      <c r="C11" s="8">
        <v>19500</v>
      </c>
      <c r="D11" s="8">
        <v>43809</v>
      </c>
      <c r="E11" s="8">
        <v>0</v>
      </c>
      <c r="F11" s="8">
        <f t="shared" si="0"/>
        <v>0</v>
      </c>
      <c r="G11" s="8">
        <f t="shared" si="1"/>
        <v>0</v>
      </c>
    </row>
    <row r="12" spans="1:7" ht="15" customHeight="1">
      <c r="A12" s="12">
        <v>638</v>
      </c>
      <c r="B12" s="12" t="s">
        <v>116</v>
      </c>
      <c r="C12" s="8">
        <f>SUM(C13)</f>
        <v>79595</v>
      </c>
      <c r="D12" s="14">
        <f>SUM(D13:D14)</f>
        <v>120446</v>
      </c>
      <c r="E12" s="8">
        <f>SUM(E13)</f>
        <v>435214</v>
      </c>
      <c r="F12" s="8">
        <f t="shared" si="0"/>
        <v>546.78560211068532</v>
      </c>
      <c r="G12" s="8">
        <f t="shared" si="1"/>
        <v>361.33537020739584</v>
      </c>
    </row>
    <row r="13" spans="1:7" ht="15" customHeight="1">
      <c r="A13" s="12">
        <v>6381</v>
      </c>
      <c r="B13" s="12" t="s">
        <v>117</v>
      </c>
      <c r="C13" s="8">
        <v>79595</v>
      </c>
      <c r="D13" s="8">
        <v>120446</v>
      </c>
      <c r="E13" s="8">
        <v>435214</v>
      </c>
      <c r="F13" s="8">
        <f t="shared" si="0"/>
        <v>546.78560211068532</v>
      </c>
      <c r="G13" s="8">
        <f t="shared" si="1"/>
        <v>361.33537020739584</v>
      </c>
    </row>
    <row r="14" spans="1:7" ht="26.25">
      <c r="A14" s="12">
        <v>6382</v>
      </c>
      <c r="B14" s="27" t="s">
        <v>141</v>
      </c>
      <c r="C14" s="8"/>
      <c r="D14" s="8">
        <v>0</v>
      </c>
      <c r="E14" s="8"/>
      <c r="F14" s="8"/>
      <c r="G14" s="8"/>
    </row>
    <row r="15" spans="1:7" ht="15" customHeight="1">
      <c r="A15" s="12">
        <v>639</v>
      </c>
      <c r="B15" s="12" t="s">
        <v>118</v>
      </c>
      <c r="C15" s="8">
        <f>SUM(C16)</f>
        <v>10350</v>
      </c>
      <c r="D15" s="14">
        <f>SUM(D16)</f>
        <v>57687</v>
      </c>
      <c r="E15" s="8">
        <f>SUM(E16)</f>
        <v>23306</v>
      </c>
      <c r="F15" s="8">
        <f t="shared" si="0"/>
        <v>225.17874396135267</v>
      </c>
      <c r="G15" s="8">
        <f t="shared" si="1"/>
        <v>40.400783538752236</v>
      </c>
    </row>
    <row r="16" spans="1:7" ht="26.25">
      <c r="A16" s="26">
        <v>6393</v>
      </c>
      <c r="B16" s="26" t="s">
        <v>119</v>
      </c>
      <c r="C16" s="8">
        <v>10350</v>
      </c>
      <c r="D16" s="8">
        <v>57687</v>
      </c>
      <c r="E16" s="8">
        <v>23306</v>
      </c>
      <c r="F16" s="8">
        <f t="shared" si="0"/>
        <v>225.17874396135267</v>
      </c>
      <c r="G16" s="8">
        <f t="shared" si="1"/>
        <v>40.400783538752236</v>
      </c>
    </row>
    <row r="17" spans="1:7" s="1" customFormat="1" ht="26.25">
      <c r="A17" s="26">
        <v>65</v>
      </c>
      <c r="B17" s="26" t="s">
        <v>120</v>
      </c>
      <c r="C17" s="17">
        <f>SUM(C18)</f>
        <v>7725</v>
      </c>
      <c r="D17" s="17">
        <f>SUM(D18)</f>
        <v>40500</v>
      </c>
      <c r="E17" s="17">
        <f>SUM(E18)</f>
        <v>0</v>
      </c>
      <c r="F17" s="8">
        <f t="shared" si="0"/>
        <v>0</v>
      </c>
      <c r="G17" s="8">
        <f t="shared" si="1"/>
        <v>0</v>
      </c>
    </row>
    <row r="18" spans="1:7">
      <c r="A18" s="12">
        <v>652</v>
      </c>
      <c r="B18" s="26" t="s">
        <v>121</v>
      </c>
      <c r="C18" s="8">
        <f>SUM(C19:C20)</f>
        <v>7725</v>
      </c>
      <c r="D18" s="14">
        <f>SUM(D19:D20)</f>
        <v>40500</v>
      </c>
      <c r="E18" s="8">
        <f>SUM(E19:E20)</f>
        <v>0</v>
      </c>
      <c r="F18" s="8">
        <f t="shared" si="0"/>
        <v>0</v>
      </c>
      <c r="G18" s="8">
        <f t="shared" si="1"/>
        <v>0</v>
      </c>
    </row>
    <row r="19" spans="1:7" ht="15" customHeight="1">
      <c r="A19" s="12">
        <v>6526</v>
      </c>
      <c r="B19" s="12" t="s">
        <v>122</v>
      </c>
      <c r="C19" s="8">
        <v>600</v>
      </c>
      <c r="D19" s="8">
        <v>40500</v>
      </c>
      <c r="E19" s="8">
        <v>0</v>
      </c>
      <c r="F19" s="8">
        <f t="shared" si="0"/>
        <v>0</v>
      </c>
      <c r="G19" s="8">
        <f t="shared" si="1"/>
        <v>0</v>
      </c>
    </row>
    <row r="20" spans="1:7" ht="26.25">
      <c r="A20" s="12">
        <v>6528</v>
      </c>
      <c r="B20" s="26" t="s">
        <v>123</v>
      </c>
      <c r="C20" s="8">
        <v>7125</v>
      </c>
      <c r="D20" s="8">
        <v>0</v>
      </c>
      <c r="E20" s="8">
        <v>0</v>
      </c>
      <c r="F20" s="8">
        <f t="shared" si="0"/>
        <v>0</v>
      </c>
      <c r="G20" s="8" t="e">
        <f t="shared" si="1"/>
        <v>#DIV/0!</v>
      </c>
    </row>
    <row r="21" spans="1:7" ht="26.25">
      <c r="A21" s="12">
        <v>66</v>
      </c>
      <c r="B21" s="26" t="s">
        <v>124</v>
      </c>
      <c r="C21" s="8">
        <f t="shared" ref="C21:E22" si="2">SUM(C22)</f>
        <v>37420</v>
      </c>
      <c r="D21" s="8">
        <f t="shared" si="2"/>
        <v>105500</v>
      </c>
      <c r="E21" s="8">
        <f t="shared" si="2"/>
        <v>22420</v>
      </c>
      <c r="F21" s="8">
        <f t="shared" si="0"/>
        <v>59.914484233030464</v>
      </c>
      <c r="G21" s="8">
        <f t="shared" si="1"/>
        <v>21.251184834123222</v>
      </c>
    </row>
    <row r="22" spans="1:7">
      <c r="A22" s="12">
        <v>661</v>
      </c>
      <c r="B22" s="26" t="s">
        <v>125</v>
      </c>
      <c r="C22" s="8">
        <f t="shared" si="2"/>
        <v>37420</v>
      </c>
      <c r="D22" s="14">
        <f t="shared" si="2"/>
        <v>105500</v>
      </c>
      <c r="E22" s="8">
        <f t="shared" si="2"/>
        <v>22420</v>
      </c>
      <c r="F22" s="8">
        <f t="shared" si="0"/>
        <v>59.914484233030464</v>
      </c>
      <c r="G22" s="8">
        <f t="shared" si="1"/>
        <v>21.251184834123222</v>
      </c>
    </row>
    <row r="23" spans="1:7" ht="15" customHeight="1">
      <c r="A23" s="12">
        <v>6615</v>
      </c>
      <c r="B23" s="12" t="s">
        <v>126</v>
      </c>
      <c r="C23" s="8">
        <v>37420</v>
      </c>
      <c r="D23" s="8">
        <v>105500</v>
      </c>
      <c r="E23" s="8">
        <v>22420</v>
      </c>
      <c r="F23" s="8">
        <f t="shared" si="0"/>
        <v>59.914484233030464</v>
      </c>
      <c r="G23" s="8">
        <f t="shared" si="1"/>
        <v>21.251184834123222</v>
      </c>
    </row>
    <row r="24" spans="1:7" ht="26.25">
      <c r="A24" s="12">
        <v>67</v>
      </c>
      <c r="B24" s="26" t="s">
        <v>127</v>
      </c>
      <c r="C24" s="8">
        <f t="shared" ref="C24:E25" si="3">SUM(C25)</f>
        <v>627041</v>
      </c>
      <c r="D24" s="8">
        <f t="shared" si="3"/>
        <v>1449309</v>
      </c>
      <c r="E24" s="8">
        <f t="shared" si="3"/>
        <v>507234</v>
      </c>
      <c r="F24" s="8">
        <f t="shared" si="0"/>
        <v>80.893274921416619</v>
      </c>
      <c r="G24" s="8">
        <f t="shared" si="1"/>
        <v>34.998333688675089</v>
      </c>
    </row>
    <row r="25" spans="1:7" ht="26.25">
      <c r="A25" s="12">
        <v>671</v>
      </c>
      <c r="B25" s="26" t="s">
        <v>128</v>
      </c>
      <c r="C25" s="8">
        <f t="shared" si="3"/>
        <v>627041</v>
      </c>
      <c r="D25" s="14">
        <f t="shared" si="3"/>
        <v>1449309</v>
      </c>
      <c r="E25" s="8">
        <f t="shared" si="3"/>
        <v>507234</v>
      </c>
      <c r="F25" s="8">
        <f t="shared" si="0"/>
        <v>80.893274921416619</v>
      </c>
      <c r="G25" s="8">
        <f t="shared" si="1"/>
        <v>34.998333688675089</v>
      </c>
    </row>
    <row r="26" spans="1:7" ht="15" customHeight="1">
      <c r="A26" s="12">
        <v>6711</v>
      </c>
      <c r="B26" s="12" t="s">
        <v>129</v>
      </c>
      <c r="C26" s="8">
        <v>627041</v>
      </c>
      <c r="D26" s="8">
        <v>1449309</v>
      </c>
      <c r="E26" s="8">
        <v>507234</v>
      </c>
      <c r="F26" s="8">
        <f t="shared" si="0"/>
        <v>80.893274921416619</v>
      </c>
      <c r="G26" s="8">
        <f t="shared" si="1"/>
        <v>34.998333688675089</v>
      </c>
    </row>
    <row r="27" spans="1:7">
      <c r="A27" s="27">
        <v>92</v>
      </c>
      <c r="B27" s="28" t="s">
        <v>148</v>
      </c>
      <c r="C27" s="17">
        <v>340491</v>
      </c>
      <c r="D27" s="17">
        <v>11113</v>
      </c>
      <c r="E27" s="8">
        <v>380541</v>
      </c>
      <c r="F27" s="8">
        <f t="shared" si="0"/>
        <v>111.76242543855786</v>
      </c>
      <c r="G27" s="8">
        <f t="shared" si="1"/>
        <v>3424.2868712318909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>
      <selection activeCell="I121" sqref="I121"/>
    </sheetView>
  </sheetViews>
  <sheetFormatPr defaultRowHeight="15.75"/>
  <cols>
    <col min="1" max="1" width="11.7109375" style="50" customWidth="1"/>
    <col min="2" max="2" width="50" customWidth="1"/>
    <col min="3" max="5" width="11.85546875" customWidth="1"/>
    <col min="6" max="6" width="9.85546875" customWidth="1"/>
    <col min="7" max="7" width="9.7109375" customWidth="1"/>
  </cols>
  <sheetData>
    <row r="1" spans="1:7" s="7" customFormat="1" ht="21">
      <c r="A1" s="55" t="s">
        <v>153</v>
      </c>
      <c r="B1" s="21"/>
      <c r="C1" s="22"/>
      <c r="D1" s="22"/>
      <c r="E1" s="22"/>
    </row>
    <row r="2" spans="1:7" s="4" customFormat="1" ht="18" customHeight="1">
      <c r="A2" s="29" t="s">
        <v>139</v>
      </c>
      <c r="B2" s="6"/>
    </row>
    <row r="3" spans="1:7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</row>
    <row r="4" spans="1:7" ht="105">
      <c r="A4" s="13" t="s">
        <v>3</v>
      </c>
      <c r="B4" s="32" t="s">
        <v>4</v>
      </c>
      <c r="C4" s="33" t="s">
        <v>6</v>
      </c>
      <c r="D4" s="33" t="s">
        <v>7</v>
      </c>
      <c r="E4" s="33" t="s">
        <v>5</v>
      </c>
      <c r="F4" s="34" t="s">
        <v>108</v>
      </c>
      <c r="G4" s="34" t="s">
        <v>109</v>
      </c>
    </row>
    <row r="5" spans="1:7" ht="45" customHeight="1">
      <c r="A5" s="35" t="s">
        <v>0</v>
      </c>
      <c r="B5" s="28" t="s">
        <v>39</v>
      </c>
      <c r="C5" s="36">
        <f>SUM(C6+C225)</f>
        <v>4059030</v>
      </c>
      <c r="D5" s="36">
        <f>SUM(D6+D225)</f>
        <v>9860591</v>
      </c>
      <c r="E5" s="36">
        <f>SUM(E6+E225)</f>
        <v>4532266</v>
      </c>
      <c r="F5" s="36">
        <f t="shared" ref="F5:F10" si="0">SUM(E5/C5)*100</f>
        <v>111.65884460080365</v>
      </c>
      <c r="G5" s="36">
        <f t="shared" ref="G5:G10" si="1">SUM(E5/D5)*100</f>
        <v>45.96343160364323</v>
      </c>
    </row>
    <row r="6" spans="1:7">
      <c r="A6" s="35" t="s">
        <v>91</v>
      </c>
      <c r="B6" s="37" t="s">
        <v>103</v>
      </c>
      <c r="C6" s="36">
        <f>SUM(C21)</f>
        <v>691838</v>
      </c>
      <c r="D6" s="36">
        <f>SUM(D21)</f>
        <v>2968543</v>
      </c>
      <c r="E6" s="36">
        <f>SUM(E21)</f>
        <v>881391</v>
      </c>
      <c r="F6" s="36">
        <f t="shared" si="0"/>
        <v>127.39846611489973</v>
      </c>
      <c r="G6" s="36">
        <f t="shared" si="1"/>
        <v>29.691030246151058</v>
      </c>
    </row>
    <row r="7" spans="1:7">
      <c r="A7" s="35" t="s">
        <v>43</v>
      </c>
      <c r="B7" s="37" t="s">
        <v>65</v>
      </c>
      <c r="C7" s="36">
        <f>SUM(C8)</f>
        <v>5000</v>
      </c>
      <c r="D7" s="36">
        <f>SUM(D8)</f>
        <v>5000</v>
      </c>
      <c r="E7" s="36">
        <f>SUM(E8)</f>
        <v>5000</v>
      </c>
      <c r="F7" s="36">
        <f t="shared" si="0"/>
        <v>100</v>
      </c>
      <c r="G7" s="36">
        <f t="shared" si="1"/>
        <v>100</v>
      </c>
    </row>
    <row r="8" spans="1:7">
      <c r="A8" s="35" t="s">
        <v>43</v>
      </c>
      <c r="B8" s="37" t="s">
        <v>66</v>
      </c>
      <c r="C8" s="36">
        <v>5000</v>
      </c>
      <c r="D8" s="36">
        <v>5000</v>
      </c>
      <c r="E8" s="36">
        <v>5000</v>
      </c>
      <c r="F8" s="36">
        <f t="shared" si="0"/>
        <v>100</v>
      </c>
      <c r="G8" s="36">
        <f t="shared" si="1"/>
        <v>100</v>
      </c>
    </row>
    <row r="9" spans="1:7">
      <c r="A9" s="35" t="s">
        <v>43</v>
      </c>
      <c r="B9" s="37" t="s">
        <v>44</v>
      </c>
      <c r="C9" s="36">
        <f>SUM(C10+C56)</f>
        <v>606712</v>
      </c>
      <c r="D9" s="36">
        <f>SUM(D10+D56)</f>
        <v>1455109</v>
      </c>
      <c r="E9" s="36">
        <f>SUM(E10+E56)</f>
        <v>496145</v>
      </c>
      <c r="F9" s="36">
        <f t="shared" si="0"/>
        <v>81.776032120676703</v>
      </c>
      <c r="G9" s="36">
        <f t="shared" si="1"/>
        <v>34.096758387172372</v>
      </c>
    </row>
    <row r="10" spans="1:7">
      <c r="A10" s="35" t="s">
        <v>43</v>
      </c>
      <c r="B10" s="37" t="s">
        <v>45</v>
      </c>
      <c r="C10" s="36">
        <f>SUM(C25+C58)</f>
        <v>606712</v>
      </c>
      <c r="D10" s="36">
        <f>SUM(D25+D58)</f>
        <v>1414809</v>
      </c>
      <c r="E10" s="36">
        <f>SUM(E25+E58)</f>
        <v>468933</v>
      </c>
      <c r="F10" s="36">
        <f t="shared" si="0"/>
        <v>77.290872769946859</v>
      </c>
      <c r="G10" s="36">
        <f t="shared" si="1"/>
        <v>33.144615280225104</v>
      </c>
    </row>
    <row r="11" spans="1:7">
      <c r="A11" s="35" t="s">
        <v>43</v>
      </c>
      <c r="B11" s="38" t="s">
        <v>68</v>
      </c>
      <c r="C11" s="36">
        <f>SUM(C12+C58)</f>
        <v>20573</v>
      </c>
      <c r="D11" s="36">
        <f>SUM(D12+D58)</f>
        <v>92542</v>
      </c>
      <c r="E11" s="36">
        <f>SUM(E12)</f>
        <v>41047</v>
      </c>
      <c r="F11" s="36">
        <f t="shared" ref="F11:F21" si="2">SUM(E11/C11)*100</f>
        <v>199.51878675934478</v>
      </c>
      <c r="G11" s="36">
        <f t="shared" ref="G11:G21" si="3">SUM(E11/D11)*100</f>
        <v>44.354995569579216</v>
      </c>
    </row>
    <row r="12" spans="1:7">
      <c r="A12" s="35" t="s">
        <v>43</v>
      </c>
      <c r="B12" s="38" t="s">
        <v>69</v>
      </c>
      <c r="C12" s="36">
        <f>SUM(C157)</f>
        <v>20573</v>
      </c>
      <c r="D12" s="36">
        <f>SUM(D157)</f>
        <v>52242</v>
      </c>
      <c r="E12" s="36">
        <f>SUM(E157)</f>
        <v>41047</v>
      </c>
      <c r="F12" s="36">
        <f t="shared" si="2"/>
        <v>199.51878675934478</v>
      </c>
      <c r="G12" s="36">
        <f t="shared" si="3"/>
        <v>78.570881666092419</v>
      </c>
    </row>
    <row r="13" spans="1:7">
      <c r="A13" s="35" t="s">
        <v>43</v>
      </c>
      <c r="B13" s="38" t="s">
        <v>47</v>
      </c>
      <c r="C13" s="36">
        <f>SUM(C14)</f>
        <v>13231</v>
      </c>
      <c r="D13" s="36">
        <f>SUM(D14)</f>
        <v>172077</v>
      </c>
      <c r="E13" s="36">
        <f>SUM(E14)</f>
        <v>0</v>
      </c>
      <c r="F13" s="36">
        <f t="shared" si="2"/>
        <v>0</v>
      </c>
      <c r="G13" s="36">
        <f t="shared" si="3"/>
        <v>0</v>
      </c>
    </row>
    <row r="14" spans="1:7">
      <c r="A14" s="35" t="s">
        <v>43</v>
      </c>
      <c r="B14" s="38" t="s">
        <v>48</v>
      </c>
      <c r="C14" s="36">
        <f>SUM(C73)</f>
        <v>13231</v>
      </c>
      <c r="D14" s="36">
        <f>SUM(D73)</f>
        <v>172077</v>
      </c>
      <c r="E14" s="36">
        <f>SUM(E73)</f>
        <v>0</v>
      </c>
      <c r="F14" s="36">
        <f t="shared" si="2"/>
        <v>0</v>
      </c>
      <c r="G14" s="36">
        <f t="shared" si="3"/>
        <v>0</v>
      </c>
    </row>
    <row r="15" spans="1:7">
      <c r="A15" s="35" t="s">
        <v>43</v>
      </c>
      <c r="B15" s="38" t="s">
        <v>57</v>
      </c>
      <c r="C15" s="36">
        <f>SUM(C16)</f>
        <v>0</v>
      </c>
      <c r="D15" s="36">
        <f>SUM(D16)</f>
        <v>96575</v>
      </c>
      <c r="E15" s="36">
        <f>SUM(E16)</f>
        <v>3000</v>
      </c>
      <c r="F15" s="36" t="e">
        <f t="shared" si="2"/>
        <v>#DIV/0!</v>
      </c>
      <c r="G15" s="36">
        <f t="shared" si="3"/>
        <v>3.1063939943049443</v>
      </c>
    </row>
    <row r="16" spans="1:7">
      <c r="A16" s="35" t="s">
        <v>43</v>
      </c>
      <c r="B16" s="38" t="s">
        <v>58</v>
      </c>
      <c r="C16" s="36">
        <f>SUM(C94)</f>
        <v>0</v>
      </c>
      <c r="D16" s="36">
        <f>SUM(D94)</f>
        <v>96575</v>
      </c>
      <c r="E16" s="36">
        <f>SUM(E94)</f>
        <v>3000</v>
      </c>
      <c r="F16" s="36" t="e">
        <f t="shared" si="2"/>
        <v>#DIV/0!</v>
      </c>
      <c r="G16" s="36">
        <f t="shared" si="3"/>
        <v>3.1063939943049443</v>
      </c>
    </row>
    <row r="17" spans="1:7">
      <c r="A17" s="35" t="s">
        <v>43</v>
      </c>
      <c r="B17" s="38" t="s">
        <v>75</v>
      </c>
      <c r="C17" s="36">
        <f>SUM(C18)</f>
        <v>17427</v>
      </c>
      <c r="D17" s="36">
        <f>SUM(D18)</f>
        <v>1026987</v>
      </c>
      <c r="E17" s="36">
        <f>SUM(E18)</f>
        <v>286176</v>
      </c>
      <c r="F17" s="36">
        <f t="shared" si="2"/>
        <v>1642.1415045618869</v>
      </c>
      <c r="G17" s="36">
        <f t="shared" si="3"/>
        <v>27.865591287913087</v>
      </c>
    </row>
    <row r="18" spans="1:7">
      <c r="A18" s="35" t="s">
        <v>43</v>
      </c>
      <c r="B18" s="38" t="s">
        <v>89</v>
      </c>
      <c r="C18" s="36">
        <f>SUM(C130+C170+C195+C207)</f>
        <v>17427</v>
      </c>
      <c r="D18" s="36">
        <f>SUM(D130+D170+D195+D207)</f>
        <v>1026987</v>
      </c>
      <c r="E18" s="36">
        <f>SUM(E130+E170+E195+E207)</f>
        <v>286176</v>
      </c>
      <c r="F18" s="36">
        <f t="shared" si="2"/>
        <v>1642.1415045618869</v>
      </c>
      <c r="G18" s="36">
        <f t="shared" si="3"/>
        <v>27.865591287913087</v>
      </c>
    </row>
    <row r="19" spans="1:7">
      <c r="A19" s="35" t="s">
        <v>43</v>
      </c>
      <c r="B19" s="38" t="s">
        <v>62</v>
      </c>
      <c r="C19" s="36">
        <f>SUM(C20)</f>
        <v>33895</v>
      </c>
      <c r="D19" s="36">
        <f>SUM(D20)</f>
        <v>200853</v>
      </c>
      <c r="E19" s="36">
        <f>SUM(E20)</f>
        <v>82235</v>
      </c>
      <c r="F19" s="36">
        <f t="shared" si="2"/>
        <v>242.61690514825193</v>
      </c>
      <c r="G19" s="36">
        <f t="shared" si="3"/>
        <v>40.942878622674293</v>
      </c>
    </row>
    <row r="20" spans="1:7">
      <c r="A20" s="35" t="s">
        <v>43</v>
      </c>
      <c r="B20" s="38" t="s">
        <v>63</v>
      </c>
      <c r="C20" s="36">
        <f>SUM(C112+C122+C185)</f>
        <v>33895</v>
      </c>
      <c r="D20" s="36">
        <f>SUM(D112+D122+D185)</f>
        <v>200853</v>
      </c>
      <c r="E20" s="36">
        <f>SUM('[1]RASHOD I.F.06'!$K$18141+E122+E185)</f>
        <v>82235</v>
      </c>
      <c r="F20" s="36">
        <f t="shared" si="2"/>
        <v>242.61690514825193</v>
      </c>
      <c r="G20" s="36">
        <f t="shared" si="3"/>
        <v>40.942878622674293</v>
      </c>
    </row>
    <row r="21" spans="1:7">
      <c r="A21" s="35" t="s">
        <v>1</v>
      </c>
      <c r="B21" s="37" t="s">
        <v>46</v>
      </c>
      <c r="C21" s="36">
        <f>SUM(C22+C55+C65+C119+C127+C154+C182+C192+C204)</f>
        <v>691838</v>
      </c>
      <c r="D21" s="36">
        <f>SUM(D22+D55+D65+D119+D127+D154+D182+D192+D204)</f>
        <v>2968543</v>
      </c>
      <c r="E21" s="36">
        <f>SUM(E22+E55+E65+E119+E127+E154+E182+E192+E204)</f>
        <v>881391</v>
      </c>
      <c r="F21" s="36">
        <f t="shared" si="2"/>
        <v>127.39846611489973</v>
      </c>
      <c r="G21" s="36">
        <f t="shared" si="3"/>
        <v>29.691030246151058</v>
      </c>
    </row>
    <row r="22" spans="1:7">
      <c r="A22" s="35" t="s">
        <v>2</v>
      </c>
      <c r="B22" s="37" t="s">
        <v>40</v>
      </c>
      <c r="C22" s="36">
        <f t="shared" ref="C22:E25" si="4">SUM(C23)</f>
        <v>606712</v>
      </c>
      <c r="D22" s="36">
        <f t="shared" si="4"/>
        <v>1374509</v>
      </c>
      <c r="E22" s="36">
        <f>SUM(E23)</f>
        <v>441721</v>
      </c>
      <c r="F22" s="36">
        <f>SUM(E22/C22)*100</f>
        <v>72.805713419217028</v>
      </c>
      <c r="G22" s="36">
        <f>SUM(E22/D22)*100</f>
        <v>32.136639338120013</v>
      </c>
    </row>
    <row r="23" spans="1:7" s="1" customFormat="1" ht="47.25">
      <c r="A23" s="39" t="s">
        <v>41</v>
      </c>
      <c r="B23" s="28" t="s">
        <v>42</v>
      </c>
      <c r="C23" s="40">
        <f t="shared" si="4"/>
        <v>606712</v>
      </c>
      <c r="D23" s="40">
        <f t="shared" si="4"/>
        <v>1374509</v>
      </c>
      <c r="E23" s="40">
        <f t="shared" si="4"/>
        <v>441721</v>
      </c>
      <c r="F23" s="36">
        <f>SUM(E23/C23)*100</f>
        <v>72.805713419217028</v>
      </c>
      <c r="G23" s="36">
        <f>SUM(E23/D23)*100</f>
        <v>32.136639338120013</v>
      </c>
    </row>
    <row r="24" spans="1:7">
      <c r="A24" s="35" t="s">
        <v>43</v>
      </c>
      <c r="B24" s="37" t="s">
        <v>44</v>
      </c>
      <c r="C24" s="36">
        <f t="shared" si="4"/>
        <v>606712</v>
      </c>
      <c r="D24" s="36">
        <f t="shared" si="4"/>
        <v>1374509</v>
      </c>
      <c r="E24" s="36">
        <f t="shared" si="4"/>
        <v>441721</v>
      </c>
      <c r="F24" s="36">
        <f>SUM(E24/C24)*100</f>
        <v>72.805713419217028</v>
      </c>
      <c r="G24" s="36">
        <f>SUM(E24/D24)*100</f>
        <v>32.136639338120013</v>
      </c>
    </row>
    <row r="25" spans="1:7">
      <c r="A25" s="35" t="s">
        <v>43</v>
      </c>
      <c r="B25" s="37" t="s">
        <v>45</v>
      </c>
      <c r="C25" s="36">
        <f t="shared" si="4"/>
        <v>606712</v>
      </c>
      <c r="D25" s="36">
        <f t="shared" si="4"/>
        <v>1374509</v>
      </c>
      <c r="E25" s="36">
        <f t="shared" si="4"/>
        <v>441721</v>
      </c>
      <c r="F25" s="36">
        <f>SUM(E25/C25)*100</f>
        <v>72.805713419217028</v>
      </c>
      <c r="G25" s="36">
        <f>SUM(E25/D25)*100</f>
        <v>32.136639338120013</v>
      </c>
    </row>
    <row r="26" spans="1:7">
      <c r="A26" s="3">
        <v>3</v>
      </c>
      <c r="B26" s="3" t="s">
        <v>8</v>
      </c>
      <c r="C26" s="36">
        <f>SUM(C27+C52)</f>
        <v>606712</v>
      </c>
      <c r="D26" s="36">
        <f>SUM(D27+D52)</f>
        <v>1374509</v>
      </c>
      <c r="E26" s="36">
        <f>SUM(E27+E52)</f>
        <v>441721</v>
      </c>
      <c r="F26" s="36">
        <f>SUM(E26/C26)*100</f>
        <v>72.805713419217028</v>
      </c>
      <c r="G26" s="36">
        <f>SUM(E26/D26)*100</f>
        <v>32.136639338120013</v>
      </c>
    </row>
    <row r="27" spans="1:7">
      <c r="A27" s="35">
        <v>32</v>
      </c>
      <c r="B27" s="35" t="s">
        <v>9</v>
      </c>
      <c r="C27" s="36">
        <f>SUM(C28+C33+C39+C47)</f>
        <v>605250</v>
      </c>
      <c r="D27" s="36">
        <f>SUM(D28+D33+D39+D47)</f>
        <v>1370059</v>
      </c>
      <c r="E27" s="36">
        <f>SUM(E28+E33+E39+E47)</f>
        <v>440659</v>
      </c>
      <c r="F27" s="36">
        <f t="shared" ref="F27:F90" si="5">SUM(E27/C27)*100</f>
        <v>72.806113176373401</v>
      </c>
      <c r="G27" s="36">
        <f t="shared" ref="G27:G90" si="6">SUM(E27/D27)*100</f>
        <v>32.163505367287101</v>
      </c>
    </row>
    <row r="28" spans="1:7">
      <c r="A28" s="35">
        <v>321</v>
      </c>
      <c r="B28" s="35" t="s">
        <v>10</v>
      </c>
      <c r="C28" s="36">
        <f>SUM(C29:C32)</f>
        <v>130233</v>
      </c>
      <c r="D28" s="41">
        <f>SUM(D29:D32)</f>
        <v>314604.25</v>
      </c>
      <c r="E28" s="36">
        <f>SUM(E29:E32)</f>
        <v>98833</v>
      </c>
      <c r="F28" s="36">
        <f t="shared" si="5"/>
        <v>75.889367518217355</v>
      </c>
      <c r="G28" s="36">
        <f t="shared" si="6"/>
        <v>31.415023795768811</v>
      </c>
    </row>
    <row r="29" spans="1:7">
      <c r="A29" s="35">
        <v>3211</v>
      </c>
      <c r="B29" s="35" t="s">
        <v>11</v>
      </c>
      <c r="C29" s="36">
        <v>8849</v>
      </c>
      <c r="D29" s="37">
        <v>20839.25</v>
      </c>
      <c r="E29" s="36">
        <v>1929</v>
      </c>
      <c r="F29" s="36">
        <f t="shared" si="5"/>
        <v>21.799073341620524</v>
      </c>
      <c r="G29" s="36">
        <f t="shared" si="6"/>
        <v>9.2565711337980012</v>
      </c>
    </row>
    <row r="30" spans="1:7" ht="15.75" customHeight="1">
      <c r="A30" s="35">
        <v>3212</v>
      </c>
      <c r="B30" s="39" t="s">
        <v>13</v>
      </c>
      <c r="C30" s="36">
        <v>118170</v>
      </c>
      <c r="D30" s="36">
        <v>277639</v>
      </c>
      <c r="E30" s="36">
        <v>87262</v>
      </c>
      <c r="F30" s="36">
        <f t="shared" si="5"/>
        <v>73.844461369213846</v>
      </c>
      <c r="G30" s="36">
        <f t="shared" si="6"/>
        <v>31.430022439210632</v>
      </c>
    </row>
    <row r="31" spans="1:7">
      <c r="A31" s="35">
        <v>3213</v>
      </c>
      <c r="B31" s="35" t="s">
        <v>14</v>
      </c>
      <c r="C31" s="36">
        <v>2500</v>
      </c>
      <c r="D31" s="36">
        <v>13350</v>
      </c>
      <c r="E31" s="36">
        <v>8500</v>
      </c>
      <c r="F31" s="36">
        <f t="shared" si="5"/>
        <v>340</v>
      </c>
      <c r="G31" s="36">
        <f t="shared" si="6"/>
        <v>63.670411985018724</v>
      </c>
    </row>
    <row r="32" spans="1:7">
      <c r="A32" s="35">
        <v>3214</v>
      </c>
      <c r="B32" s="35" t="s">
        <v>33</v>
      </c>
      <c r="C32" s="36">
        <v>714</v>
      </c>
      <c r="D32" s="36">
        <v>2776</v>
      </c>
      <c r="E32" s="36">
        <v>1142</v>
      </c>
      <c r="F32" s="36">
        <f t="shared" si="5"/>
        <v>159.94397759103643</v>
      </c>
      <c r="G32" s="36">
        <f t="shared" si="6"/>
        <v>41.138328530259365</v>
      </c>
    </row>
    <row r="33" spans="1:7">
      <c r="A33" s="35">
        <v>322</v>
      </c>
      <c r="B33" s="35" t="s">
        <v>15</v>
      </c>
      <c r="C33" s="36">
        <f>SUM(C34:C38)</f>
        <v>417228</v>
      </c>
      <c r="D33" s="42">
        <f>SUM(D34:D38)</f>
        <v>760172</v>
      </c>
      <c r="E33" s="36">
        <f>SUM(E34:E38)</f>
        <v>248415</v>
      </c>
      <c r="F33" s="36">
        <f t="shared" si="5"/>
        <v>59.539388535764616</v>
      </c>
      <c r="G33" s="36">
        <f t="shared" si="6"/>
        <v>32.678788484711355</v>
      </c>
    </row>
    <row r="34" spans="1:7">
      <c r="A34" s="35">
        <v>3221</v>
      </c>
      <c r="B34" s="39" t="s">
        <v>16</v>
      </c>
      <c r="C34" s="36">
        <v>19353</v>
      </c>
      <c r="D34" s="36">
        <v>79800</v>
      </c>
      <c r="E34" s="36">
        <v>29315</v>
      </c>
      <c r="F34" s="36">
        <f t="shared" si="5"/>
        <v>151.47522347956391</v>
      </c>
      <c r="G34" s="36">
        <f t="shared" si="6"/>
        <v>36.735588972431074</v>
      </c>
    </row>
    <row r="35" spans="1:7">
      <c r="A35" s="35">
        <v>3223</v>
      </c>
      <c r="B35" s="35" t="s">
        <v>17</v>
      </c>
      <c r="C35" s="36">
        <v>389546</v>
      </c>
      <c r="D35" s="36">
        <v>535152</v>
      </c>
      <c r="E35" s="36">
        <v>160263</v>
      </c>
      <c r="F35" s="36">
        <f t="shared" si="5"/>
        <v>41.140969230848221</v>
      </c>
      <c r="G35" s="36">
        <f t="shared" si="6"/>
        <v>29.947192573324958</v>
      </c>
    </row>
    <row r="36" spans="1:7" ht="31.5">
      <c r="A36" s="35">
        <v>3224</v>
      </c>
      <c r="B36" s="39" t="s">
        <v>18</v>
      </c>
      <c r="C36" s="36">
        <v>6254</v>
      </c>
      <c r="D36" s="36">
        <v>82104</v>
      </c>
      <c r="E36" s="36">
        <v>12077</v>
      </c>
      <c r="F36" s="36">
        <f t="shared" si="5"/>
        <v>193.10841061720498</v>
      </c>
      <c r="G36" s="36">
        <f t="shared" si="6"/>
        <v>14.709392965019974</v>
      </c>
    </row>
    <row r="37" spans="1:7">
      <c r="A37" s="35">
        <v>3225</v>
      </c>
      <c r="B37" s="35" t="s">
        <v>34</v>
      </c>
      <c r="C37" s="36">
        <v>1652</v>
      </c>
      <c r="D37" s="36">
        <v>55817</v>
      </c>
      <c r="E37" s="36">
        <v>45817</v>
      </c>
      <c r="F37" s="36">
        <f t="shared" si="5"/>
        <v>2773.4261501210653</v>
      </c>
      <c r="G37" s="36">
        <f t="shared" si="6"/>
        <v>82.084311231345282</v>
      </c>
    </row>
    <row r="38" spans="1:7">
      <c r="A38" s="35">
        <v>3227</v>
      </c>
      <c r="B38" s="35" t="s">
        <v>35</v>
      </c>
      <c r="C38" s="36">
        <v>423</v>
      </c>
      <c r="D38" s="36">
        <v>7299</v>
      </c>
      <c r="E38" s="36">
        <v>943</v>
      </c>
      <c r="F38" s="36">
        <f t="shared" si="5"/>
        <v>222.93144208037825</v>
      </c>
      <c r="G38" s="36">
        <f t="shared" si="6"/>
        <v>12.919578024386901</v>
      </c>
    </row>
    <row r="39" spans="1:7">
      <c r="A39" s="35">
        <v>323</v>
      </c>
      <c r="B39" s="35" t="s">
        <v>19</v>
      </c>
      <c r="C39" s="36">
        <f>SUM(C40:C46)</f>
        <v>56264</v>
      </c>
      <c r="D39" s="41">
        <f>SUM(D40:D46)</f>
        <v>288118.75</v>
      </c>
      <c r="E39" s="36">
        <f>SUM(E40:E46)</f>
        <v>91650</v>
      </c>
      <c r="F39" s="36">
        <f t="shared" si="5"/>
        <v>162.89279112754159</v>
      </c>
      <c r="G39" s="36">
        <f t="shared" si="6"/>
        <v>31.809800646434848</v>
      </c>
    </row>
    <row r="40" spans="1:7">
      <c r="A40" s="35">
        <v>3231</v>
      </c>
      <c r="B40" s="35" t="s">
        <v>20</v>
      </c>
      <c r="C40" s="36">
        <v>11024</v>
      </c>
      <c r="D40" s="36">
        <v>25435</v>
      </c>
      <c r="E40" s="36">
        <v>5934</v>
      </c>
      <c r="F40" s="36">
        <f t="shared" si="5"/>
        <v>53.828011611030476</v>
      </c>
      <c r="G40" s="36">
        <f t="shared" si="6"/>
        <v>23.330057008059761</v>
      </c>
    </row>
    <row r="41" spans="1:7">
      <c r="A41" s="35">
        <v>3232</v>
      </c>
      <c r="B41" s="35" t="s">
        <v>21</v>
      </c>
      <c r="C41" s="36">
        <v>11878</v>
      </c>
      <c r="D41" s="37">
        <v>116513.75</v>
      </c>
      <c r="E41" s="36">
        <v>41088</v>
      </c>
      <c r="F41" s="36">
        <f t="shared" si="5"/>
        <v>345.91682101363864</v>
      </c>
      <c r="G41" s="36">
        <f t="shared" si="6"/>
        <v>35.264507407923958</v>
      </c>
    </row>
    <row r="42" spans="1:7">
      <c r="A42" s="35">
        <v>3233</v>
      </c>
      <c r="B42" s="35" t="s">
        <v>22</v>
      </c>
      <c r="C42" s="36">
        <v>960</v>
      </c>
      <c r="D42" s="36">
        <v>5920</v>
      </c>
      <c r="E42" s="36">
        <v>960</v>
      </c>
      <c r="F42" s="36">
        <f t="shared" si="5"/>
        <v>100</v>
      </c>
      <c r="G42" s="36">
        <f t="shared" si="6"/>
        <v>16.216216216216218</v>
      </c>
    </row>
    <row r="43" spans="1:7">
      <c r="A43" s="35">
        <v>3234</v>
      </c>
      <c r="B43" s="35" t="s">
        <v>36</v>
      </c>
      <c r="C43" s="36">
        <v>24659</v>
      </c>
      <c r="D43" s="36">
        <v>90153</v>
      </c>
      <c r="E43" s="36">
        <v>29272</v>
      </c>
      <c r="F43" s="36">
        <f t="shared" si="5"/>
        <v>118.70716574070319</v>
      </c>
      <c r="G43" s="36">
        <f t="shared" si="6"/>
        <v>32.469246725011928</v>
      </c>
    </row>
    <row r="44" spans="1:7">
      <c r="A44" s="35">
        <v>3236</v>
      </c>
      <c r="B44" s="35" t="s">
        <v>23</v>
      </c>
      <c r="C44" s="36">
        <v>0</v>
      </c>
      <c r="D44" s="36">
        <v>4040</v>
      </c>
      <c r="E44" s="36">
        <v>0</v>
      </c>
      <c r="F44" s="36" t="e">
        <f t="shared" si="5"/>
        <v>#DIV/0!</v>
      </c>
      <c r="G44" s="36">
        <f t="shared" si="6"/>
        <v>0</v>
      </c>
    </row>
    <row r="45" spans="1:7">
      <c r="A45" s="35">
        <v>3238</v>
      </c>
      <c r="B45" s="35" t="s">
        <v>24</v>
      </c>
      <c r="C45" s="36">
        <v>5102</v>
      </c>
      <c r="D45" s="36">
        <v>25170</v>
      </c>
      <c r="E45" s="36">
        <v>13127</v>
      </c>
      <c r="F45" s="36">
        <f t="shared" si="5"/>
        <v>257.29125833006663</v>
      </c>
      <c r="G45" s="36">
        <f t="shared" si="6"/>
        <v>52.153357171235591</v>
      </c>
    </row>
    <row r="46" spans="1:7">
      <c r="A46" s="35">
        <v>3239</v>
      </c>
      <c r="B46" s="35" t="s">
        <v>25</v>
      </c>
      <c r="C46" s="36">
        <v>2641</v>
      </c>
      <c r="D46" s="36">
        <v>20887</v>
      </c>
      <c r="E46" s="36">
        <v>1269</v>
      </c>
      <c r="F46" s="36">
        <f t="shared" si="5"/>
        <v>48.04998106777736</v>
      </c>
      <c r="G46" s="36">
        <f t="shared" si="6"/>
        <v>6.0755493847847948</v>
      </c>
    </row>
    <row r="47" spans="1:7">
      <c r="A47" s="35">
        <v>329</v>
      </c>
      <c r="B47" s="35" t="s">
        <v>37</v>
      </c>
      <c r="C47" s="36">
        <f>SUM(C48:C51)</f>
        <v>1525</v>
      </c>
      <c r="D47" s="42">
        <f>SUM(D48:D51)</f>
        <v>7164</v>
      </c>
      <c r="E47" s="36">
        <f>SUM(E48:E51)</f>
        <v>1761</v>
      </c>
      <c r="F47" s="36">
        <f t="shared" si="5"/>
        <v>115.47540983606557</v>
      </c>
      <c r="G47" s="36">
        <f t="shared" si="6"/>
        <v>24.581239530988274</v>
      </c>
    </row>
    <row r="48" spans="1:7">
      <c r="A48" s="35">
        <v>3293</v>
      </c>
      <c r="B48" s="35" t="s">
        <v>27</v>
      </c>
      <c r="C48" s="36">
        <v>1100</v>
      </c>
      <c r="D48" s="36">
        <v>5236</v>
      </c>
      <c r="E48" s="36">
        <v>1361</v>
      </c>
      <c r="F48" s="36">
        <f t="shared" si="5"/>
        <v>123.72727272727273</v>
      </c>
      <c r="G48" s="36">
        <f t="shared" si="6"/>
        <v>25.993124522536288</v>
      </c>
    </row>
    <row r="49" spans="1:7">
      <c r="A49" s="35">
        <v>3294</v>
      </c>
      <c r="B49" s="35" t="s">
        <v>28</v>
      </c>
      <c r="C49" s="36">
        <v>350</v>
      </c>
      <c r="D49" s="36">
        <v>500</v>
      </c>
      <c r="E49" s="36">
        <v>350</v>
      </c>
      <c r="F49" s="36">
        <f t="shared" si="5"/>
        <v>100</v>
      </c>
      <c r="G49" s="36">
        <f t="shared" si="6"/>
        <v>70</v>
      </c>
    </row>
    <row r="50" spans="1:7">
      <c r="A50" s="35">
        <v>3295</v>
      </c>
      <c r="B50" s="35" t="s">
        <v>29</v>
      </c>
      <c r="C50" s="36">
        <v>0</v>
      </c>
      <c r="D50" s="36">
        <v>578</v>
      </c>
      <c r="E50" s="36">
        <v>50</v>
      </c>
      <c r="F50" s="36" t="e">
        <f t="shared" si="5"/>
        <v>#DIV/0!</v>
      </c>
      <c r="G50" s="36">
        <f t="shared" si="6"/>
        <v>8.6505190311418687</v>
      </c>
    </row>
    <row r="51" spans="1:7">
      <c r="A51" s="35">
        <v>3299</v>
      </c>
      <c r="B51" s="35" t="s">
        <v>26</v>
      </c>
      <c r="C51" s="36">
        <v>75</v>
      </c>
      <c r="D51" s="36">
        <v>850</v>
      </c>
      <c r="E51" s="36">
        <v>0</v>
      </c>
      <c r="F51" s="36">
        <f t="shared" si="5"/>
        <v>0</v>
      </c>
      <c r="G51" s="36">
        <f t="shared" si="6"/>
        <v>0</v>
      </c>
    </row>
    <row r="52" spans="1:7" ht="15.75" customHeight="1">
      <c r="A52" s="35">
        <v>34</v>
      </c>
      <c r="B52" s="35" t="s">
        <v>30</v>
      </c>
      <c r="C52" s="36">
        <f t="shared" ref="C52:E53" si="7">SUM(C53)</f>
        <v>1462</v>
      </c>
      <c r="D52" s="36">
        <f t="shared" si="7"/>
        <v>4450</v>
      </c>
      <c r="E52" s="36">
        <f t="shared" si="7"/>
        <v>1062</v>
      </c>
      <c r="F52" s="36">
        <f t="shared" si="5"/>
        <v>72.640218878248973</v>
      </c>
      <c r="G52" s="36">
        <f t="shared" si="6"/>
        <v>23.865168539325843</v>
      </c>
    </row>
    <row r="53" spans="1:7">
      <c r="A53" s="35">
        <v>343</v>
      </c>
      <c r="B53" s="35" t="s">
        <v>31</v>
      </c>
      <c r="C53" s="36">
        <f t="shared" si="7"/>
        <v>1462</v>
      </c>
      <c r="D53" s="42">
        <f t="shared" si="7"/>
        <v>4450</v>
      </c>
      <c r="E53" s="36">
        <f t="shared" si="7"/>
        <v>1062</v>
      </c>
      <c r="F53" s="36">
        <f t="shared" si="5"/>
        <v>72.640218878248973</v>
      </c>
      <c r="G53" s="36">
        <f t="shared" si="6"/>
        <v>23.865168539325843</v>
      </c>
    </row>
    <row r="54" spans="1:7">
      <c r="A54" s="35">
        <v>3431</v>
      </c>
      <c r="B54" s="35" t="s">
        <v>32</v>
      </c>
      <c r="C54" s="36">
        <v>1462</v>
      </c>
      <c r="D54" s="36">
        <v>4450</v>
      </c>
      <c r="E54" s="36">
        <v>1062</v>
      </c>
      <c r="F54" s="36">
        <f t="shared" si="5"/>
        <v>72.640218878248973</v>
      </c>
      <c r="G54" s="36">
        <f t="shared" si="6"/>
        <v>23.865168539325843</v>
      </c>
    </row>
    <row r="55" spans="1:7" ht="30" customHeight="1">
      <c r="A55" s="35" t="s">
        <v>2</v>
      </c>
      <c r="B55" s="28" t="s">
        <v>95</v>
      </c>
      <c r="C55" s="36">
        <f t="shared" ref="C55:E59" si="8">SUM(C56)</f>
        <v>0</v>
      </c>
      <c r="D55" s="36">
        <f t="shared" si="8"/>
        <v>40300</v>
      </c>
      <c r="E55" s="36">
        <f t="shared" si="8"/>
        <v>27212</v>
      </c>
      <c r="F55" s="36" t="e">
        <f t="shared" si="5"/>
        <v>#DIV/0!</v>
      </c>
      <c r="G55" s="36">
        <f t="shared" si="6"/>
        <v>67.523573200992558</v>
      </c>
    </row>
    <row r="56" spans="1:7" ht="30" customHeight="1">
      <c r="A56" s="39" t="s">
        <v>41</v>
      </c>
      <c r="B56" s="28" t="s">
        <v>42</v>
      </c>
      <c r="C56" s="40">
        <f t="shared" si="8"/>
        <v>0</v>
      </c>
      <c r="D56" s="40">
        <f t="shared" si="8"/>
        <v>40300</v>
      </c>
      <c r="E56" s="40">
        <f t="shared" si="8"/>
        <v>27212</v>
      </c>
      <c r="F56" s="36" t="e">
        <f t="shared" si="5"/>
        <v>#DIV/0!</v>
      </c>
      <c r="G56" s="36">
        <f t="shared" si="6"/>
        <v>67.523573200992558</v>
      </c>
    </row>
    <row r="57" spans="1:7" ht="15" customHeight="1">
      <c r="A57" s="35" t="s">
        <v>43</v>
      </c>
      <c r="B57" s="37" t="s">
        <v>44</v>
      </c>
      <c r="C57" s="36">
        <f t="shared" si="8"/>
        <v>0</v>
      </c>
      <c r="D57" s="36">
        <f t="shared" si="8"/>
        <v>40300</v>
      </c>
      <c r="E57" s="36">
        <f t="shared" si="8"/>
        <v>27212</v>
      </c>
      <c r="F57" s="36" t="e">
        <f t="shared" si="5"/>
        <v>#DIV/0!</v>
      </c>
      <c r="G57" s="36">
        <f t="shared" si="6"/>
        <v>67.523573200992558</v>
      </c>
    </row>
    <row r="58" spans="1:7" ht="15" customHeight="1">
      <c r="A58" s="35" t="s">
        <v>43</v>
      </c>
      <c r="B58" s="37" t="s">
        <v>45</v>
      </c>
      <c r="C58" s="36">
        <f t="shared" si="8"/>
        <v>0</v>
      </c>
      <c r="D58" s="36">
        <f t="shared" si="8"/>
        <v>40300</v>
      </c>
      <c r="E58" s="36">
        <f t="shared" si="8"/>
        <v>27212</v>
      </c>
      <c r="F58" s="36" t="e">
        <f t="shared" si="5"/>
        <v>#DIV/0!</v>
      </c>
      <c r="G58" s="36">
        <f t="shared" si="6"/>
        <v>67.523573200992558</v>
      </c>
    </row>
    <row r="59" spans="1:7">
      <c r="A59" s="3">
        <v>3</v>
      </c>
      <c r="B59" s="3" t="s">
        <v>8</v>
      </c>
      <c r="C59" s="36">
        <f t="shared" si="8"/>
        <v>0</v>
      </c>
      <c r="D59" s="36">
        <f t="shared" si="8"/>
        <v>40300</v>
      </c>
      <c r="E59" s="36">
        <f t="shared" si="8"/>
        <v>27212</v>
      </c>
      <c r="F59" s="36" t="e">
        <f t="shared" si="5"/>
        <v>#DIV/0!</v>
      </c>
      <c r="G59" s="36">
        <f t="shared" si="6"/>
        <v>67.523573200992558</v>
      </c>
    </row>
    <row r="60" spans="1:7" ht="15.75" customHeight="1">
      <c r="A60" s="35">
        <v>32</v>
      </c>
      <c r="B60" s="35" t="s">
        <v>9</v>
      </c>
      <c r="C60" s="36">
        <f>SUM(C61+C63)</f>
        <v>0</v>
      </c>
      <c r="D60" s="36">
        <f>SUM(D61+D63)</f>
        <v>40300</v>
      </c>
      <c r="E60" s="36">
        <f>SUM(E61+E63)</f>
        <v>27212</v>
      </c>
      <c r="F60" s="36" t="e">
        <f t="shared" si="5"/>
        <v>#DIV/0!</v>
      </c>
      <c r="G60" s="36">
        <f t="shared" si="6"/>
        <v>67.523573200992558</v>
      </c>
    </row>
    <row r="61" spans="1:7" ht="15.75" customHeight="1">
      <c r="A61" s="35">
        <v>322</v>
      </c>
      <c r="B61" s="35" t="s">
        <v>15</v>
      </c>
      <c r="C61" s="37">
        <f>SUM(C62)</f>
        <v>0</v>
      </c>
      <c r="D61" s="42">
        <f>SUM(D62)</f>
        <v>8807</v>
      </c>
      <c r="E61" s="36">
        <f>SUM(E62)</f>
        <v>2343</v>
      </c>
      <c r="F61" s="36" t="e">
        <f t="shared" si="5"/>
        <v>#DIV/0!</v>
      </c>
      <c r="G61" s="36">
        <f t="shared" si="6"/>
        <v>26.603837856250713</v>
      </c>
    </row>
    <row r="62" spans="1:7" ht="15.75" customHeight="1">
      <c r="A62" s="35">
        <v>3224</v>
      </c>
      <c r="B62" s="39" t="s">
        <v>18</v>
      </c>
      <c r="C62" s="37">
        <v>0</v>
      </c>
      <c r="D62" s="36">
        <v>8807</v>
      </c>
      <c r="E62" s="36">
        <v>2343</v>
      </c>
      <c r="F62" s="36" t="e">
        <f t="shared" si="5"/>
        <v>#DIV/0!</v>
      </c>
      <c r="G62" s="36">
        <f t="shared" si="6"/>
        <v>26.603837856250713</v>
      </c>
    </row>
    <row r="63" spans="1:7" ht="15.75" customHeight="1">
      <c r="A63" s="35">
        <v>323</v>
      </c>
      <c r="B63" s="35" t="s">
        <v>19</v>
      </c>
      <c r="C63" s="37">
        <f>SUM(C64)</f>
        <v>0</v>
      </c>
      <c r="D63" s="42">
        <f>SUM(D64)</f>
        <v>31493</v>
      </c>
      <c r="E63" s="36">
        <f>SUM(E64)</f>
        <v>24869</v>
      </c>
      <c r="F63" s="36" t="e">
        <f t="shared" si="5"/>
        <v>#DIV/0!</v>
      </c>
      <c r="G63" s="36">
        <f t="shared" si="6"/>
        <v>78.966754516876776</v>
      </c>
    </row>
    <row r="64" spans="1:7" ht="15.75" customHeight="1">
      <c r="A64" s="35">
        <v>3232</v>
      </c>
      <c r="B64" s="35" t="s">
        <v>21</v>
      </c>
      <c r="C64" s="37">
        <v>0</v>
      </c>
      <c r="D64" s="36">
        <v>31493</v>
      </c>
      <c r="E64" s="36">
        <v>24869</v>
      </c>
      <c r="F64" s="36" t="e">
        <f t="shared" si="5"/>
        <v>#DIV/0!</v>
      </c>
      <c r="G64" s="36">
        <f t="shared" si="6"/>
        <v>78.966754516876776</v>
      </c>
    </row>
    <row r="65" spans="1:7" ht="30">
      <c r="A65" s="35" t="s">
        <v>2</v>
      </c>
      <c r="B65" s="28" t="s">
        <v>64</v>
      </c>
      <c r="C65" s="36">
        <f>SUM(C66)</f>
        <v>13418</v>
      </c>
      <c r="D65" s="36">
        <f>SUM(D66)</f>
        <v>277818</v>
      </c>
      <c r="E65" s="36">
        <f>SUM(E66)</f>
        <v>3000</v>
      </c>
      <c r="F65" s="36">
        <f t="shared" si="5"/>
        <v>22.358026531524818</v>
      </c>
      <c r="G65" s="36">
        <f t="shared" si="6"/>
        <v>1.0798436386411248</v>
      </c>
    </row>
    <row r="66" spans="1:7" ht="15" customHeight="1">
      <c r="A66" s="39" t="s">
        <v>41</v>
      </c>
      <c r="B66" s="28" t="s">
        <v>42</v>
      </c>
      <c r="C66" s="40">
        <f>SUM(C67+C72+C93+C111)</f>
        <v>13418</v>
      </c>
      <c r="D66" s="40">
        <f>SUM(D67+D72+D93+D111)</f>
        <v>277818</v>
      </c>
      <c r="E66" s="40">
        <f>SUM(E67+E72+E93+E111)</f>
        <v>3000</v>
      </c>
      <c r="F66" s="36">
        <f t="shared" si="5"/>
        <v>22.358026531524818</v>
      </c>
      <c r="G66" s="36">
        <f t="shared" si="6"/>
        <v>1.0798436386411248</v>
      </c>
    </row>
    <row r="67" spans="1:7" ht="15" customHeight="1">
      <c r="A67" s="35" t="s">
        <v>43</v>
      </c>
      <c r="B67" s="37" t="s">
        <v>65</v>
      </c>
      <c r="C67" s="36">
        <f t="shared" ref="C67:E68" si="9">SUM(C68)</f>
        <v>0</v>
      </c>
      <c r="D67" s="36">
        <f t="shared" si="9"/>
        <v>5000</v>
      </c>
      <c r="E67" s="36">
        <f t="shared" si="9"/>
        <v>0</v>
      </c>
      <c r="F67" s="36" t="e">
        <f t="shared" si="5"/>
        <v>#DIV/0!</v>
      </c>
      <c r="G67" s="36">
        <f t="shared" si="6"/>
        <v>0</v>
      </c>
    </row>
    <row r="68" spans="1:7" ht="15" customHeight="1">
      <c r="A68" s="35" t="s">
        <v>43</v>
      </c>
      <c r="B68" s="37" t="s">
        <v>66</v>
      </c>
      <c r="C68" s="36">
        <f t="shared" si="9"/>
        <v>0</v>
      </c>
      <c r="D68" s="36">
        <f t="shared" si="9"/>
        <v>5000</v>
      </c>
      <c r="E68" s="36">
        <f t="shared" si="9"/>
        <v>0</v>
      </c>
      <c r="F68" s="36" t="e">
        <f t="shared" si="5"/>
        <v>#DIV/0!</v>
      </c>
      <c r="G68" s="36">
        <f t="shared" si="6"/>
        <v>0</v>
      </c>
    </row>
    <row r="69" spans="1:7" ht="15" customHeight="1">
      <c r="A69" s="35">
        <v>3</v>
      </c>
      <c r="B69" s="35" t="s">
        <v>8</v>
      </c>
      <c r="C69" s="37">
        <f t="shared" ref="C69:E70" si="10">SUM(C70)</f>
        <v>0</v>
      </c>
      <c r="D69" s="36">
        <f t="shared" si="10"/>
        <v>5000</v>
      </c>
      <c r="E69" s="37">
        <f t="shared" si="10"/>
        <v>0</v>
      </c>
      <c r="F69" s="36" t="e">
        <f t="shared" si="5"/>
        <v>#DIV/0!</v>
      </c>
      <c r="G69" s="36">
        <f t="shared" si="6"/>
        <v>0</v>
      </c>
    </row>
    <row r="70" spans="1:7" ht="15.75" customHeight="1">
      <c r="A70" s="35">
        <v>329</v>
      </c>
      <c r="B70" s="35" t="s">
        <v>26</v>
      </c>
      <c r="C70" s="37">
        <f t="shared" si="10"/>
        <v>0</v>
      </c>
      <c r="D70" s="42">
        <f t="shared" si="10"/>
        <v>5000</v>
      </c>
      <c r="E70" s="37">
        <f t="shared" si="10"/>
        <v>0</v>
      </c>
      <c r="F70" s="36" t="e">
        <f t="shared" si="5"/>
        <v>#DIV/0!</v>
      </c>
      <c r="G70" s="36">
        <f t="shared" si="6"/>
        <v>0</v>
      </c>
    </row>
    <row r="71" spans="1:7" ht="15.75" customHeight="1">
      <c r="A71" s="35">
        <v>3299</v>
      </c>
      <c r="B71" s="35" t="s">
        <v>26</v>
      </c>
      <c r="C71" s="37">
        <v>0</v>
      </c>
      <c r="D71" s="36">
        <v>5000</v>
      </c>
      <c r="E71" s="36">
        <v>0</v>
      </c>
      <c r="F71" s="36" t="e">
        <f t="shared" si="5"/>
        <v>#DIV/0!</v>
      </c>
      <c r="G71" s="36">
        <f t="shared" si="6"/>
        <v>0</v>
      </c>
    </row>
    <row r="72" spans="1:7" ht="15.75" customHeight="1">
      <c r="A72" s="35" t="s">
        <v>43</v>
      </c>
      <c r="B72" s="38" t="s">
        <v>47</v>
      </c>
      <c r="C72" s="36">
        <f>SUM(C73)</f>
        <v>13231</v>
      </c>
      <c r="D72" s="36">
        <f>SUM(D73)</f>
        <v>172077</v>
      </c>
      <c r="E72" s="36">
        <f>SUM(E73)</f>
        <v>0</v>
      </c>
      <c r="F72" s="36">
        <f t="shared" si="5"/>
        <v>0</v>
      </c>
      <c r="G72" s="36">
        <f t="shared" si="6"/>
        <v>0</v>
      </c>
    </row>
    <row r="73" spans="1:7" ht="15.75" customHeight="1">
      <c r="A73" s="35" t="s">
        <v>43</v>
      </c>
      <c r="B73" s="38" t="s">
        <v>48</v>
      </c>
      <c r="C73" s="36">
        <f>SUM(C74+C84)</f>
        <v>13231</v>
      </c>
      <c r="D73" s="36">
        <f>SUM(D74+D84)</f>
        <v>172077</v>
      </c>
      <c r="E73" s="36">
        <f>SUM(E74+E84)</f>
        <v>0</v>
      </c>
      <c r="F73" s="36">
        <f t="shared" si="5"/>
        <v>0</v>
      </c>
      <c r="G73" s="36">
        <f t="shared" si="6"/>
        <v>0</v>
      </c>
    </row>
    <row r="74" spans="1:7" ht="15.75" customHeight="1">
      <c r="A74" s="35">
        <v>3</v>
      </c>
      <c r="B74" s="35" t="s">
        <v>8</v>
      </c>
      <c r="C74" s="36">
        <f t="shared" ref="C74:E76" si="11">SUM(C75)</f>
        <v>5857</v>
      </c>
      <c r="D74" s="36">
        <f t="shared" si="11"/>
        <v>99012</v>
      </c>
      <c r="E74" s="36">
        <f t="shared" si="11"/>
        <v>0</v>
      </c>
      <c r="F74" s="36">
        <f t="shared" si="5"/>
        <v>0</v>
      </c>
      <c r="G74" s="36">
        <f t="shared" si="6"/>
        <v>0</v>
      </c>
    </row>
    <row r="75" spans="1:7">
      <c r="A75" s="35">
        <v>32</v>
      </c>
      <c r="B75" s="35" t="s">
        <v>9</v>
      </c>
      <c r="C75" s="36">
        <f>SUM(C76+C78+C81)</f>
        <v>5857</v>
      </c>
      <c r="D75" s="36">
        <f>SUM(D76+D78+D81)</f>
        <v>99012</v>
      </c>
      <c r="E75" s="36">
        <f>SUM(E76+E78+E81)</f>
        <v>0</v>
      </c>
      <c r="F75" s="36">
        <f t="shared" si="5"/>
        <v>0</v>
      </c>
      <c r="G75" s="36">
        <f t="shared" si="6"/>
        <v>0</v>
      </c>
    </row>
    <row r="76" spans="1:7" ht="15.75" customHeight="1">
      <c r="A76" s="35">
        <v>321</v>
      </c>
      <c r="B76" s="35" t="s">
        <v>10</v>
      </c>
      <c r="C76" s="36">
        <f t="shared" si="11"/>
        <v>0</v>
      </c>
      <c r="D76" s="42">
        <f t="shared" si="11"/>
        <v>35961</v>
      </c>
      <c r="E76" s="37">
        <f t="shared" si="11"/>
        <v>0</v>
      </c>
      <c r="F76" s="36" t="e">
        <f t="shared" si="5"/>
        <v>#DIV/0!</v>
      </c>
      <c r="G76" s="36">
        <f t="shared" si="6"/>
        <v>0</v>
      </c>
    </row>
    <row r="77" spans="1:7" ht="15.75" customHeight="1">
      <c r="A77" s="35">
        <v>3211</v>
      </c>
      <c r="B77" s="35" t="s">
        <v>11</v>
      </c>
      <c r="C77" s="36">
        <v>0</v>
      </c>
      <c r="D77" s="36">
        <v>35961</v>
      </c>
      <c r="E77" s="36">
        <v>0</v>
      </c>
      <c r="F77" s="36" t="e">
        <f t="shared" si="5"/>
        <v>#DIV/0!</v>
      </c>
      <c r="G77" s="36">
        <f t="shared" si="6"/>
        <v>0</v>
      </c>
    </row>
    <row r="78" spans="1:7" ht="15.75" customHeight="1">
      <c r="A78" s="35">
        <v>322</v>
      </c>
      <c r="B78" s="35" t="s">
        <v>15</v>
      </c>
      <c r="C78" s="36">
        <f>SUM(C79:C80)</f>
        <v>0</v>
      </c>
      <c r="D78" s="42">
        <f>SUM(D79:D80)</f>
        <v>32391</v>
      </c>
      <c r="E78" s="37">
        <f>SUM(E79:E80)</f>
        <v>0</v>
      </c>
      <c r="F78" s="36" t="e">
        <f t="shared" si="5"/>
        <v>#DIV/0!</v>
      </c>
      <c r="G78" s="36">
        <f t="shared" si="6"/>
        <v>0</v>
      </c>
    </row>
    <row r="79" spans="1:7" ht="15.75" customHeight="1">
      <c r="A79" s="35">
        <v>3221</v>
      </c>
      <c r="B79" s="39" t="s">
        <v>16</v>
      </c>
      <c r="C79" s="36">
        <v>0</v>
      </c>
      <c r="D79" s="36">
        <v>7391</v>
      </c>
      <c r="E79" s="36">
        <v>0</v>
      </c>
      <c r="F79" s="36" t="e">
        <f t="shared" si="5"/>
        <v>#DIV/0!</v>
      </c>
      <c r="G79" s="36">
        <f t="shared" si="6"/>
        <v>0</v>
      </c>
    </row>
    <row r="80" spans="1:7" ht="15.75" customHeight="1">
      <c r="A80" s="35">
        <v>3223</v>
      </c>
      <c r="B80" s="35" t="s">
        <v>17</v>
      </c>
      <c r="C80" s="36">
        <v>0</v>
      </c>
      <c r="D80" s="36">
        <v>25000</v>
      </c>
      <c r="E80" s="36">
        <v>0</v>
      </c>
      <c r="F80" s="36" t="e">
        <f t="shared" si="5"/>
        <v>#DIV/0!</v>
      </c>
      <c r="G80" s="36">
        <f t="shared" si="6"/>
        <v>0</v>
      </c>
    </row>
    <row r="81" spans="1:7">
      <c r="A81" s="35">
        <v>323</v>
      </c>
      <c r="B81" s="35" t="s">
        <v>19</v>
      </c>
      <c r="C81" s="36">
        <f>SUM(C82:C83)</f>
        <v>5857</v>
      </c>
      <c r="D81" s="42">
        <f>SUM(D82:D83)</f>
        <v>30660</v>
      </c>
      <c r="E81" s="37">
        <f>SUM(E82:E83)</f>
        <v>0</v>
      </c>
      <c r="F81" s="36">
        <f t="shared" si="5"/>
        <v>0</v>
      </c>
      <c r="G81" s="36">
        <f t="shared" si="6"/>
        <v>0</v>
      </c>
    </row>
    <row r="82" spans="1:7" ht="15.75" customHeight="1">
      <c r="A82" s="35">
        <v>3231</v>
      </c>
      <c r="B82" s="35" t="s">
        <v>20</v>
      </c>
      <c r="C82" s="36">
        <v>5857</v>
      </c>
      <c r="D82" s="36">
        <v>5000</v>
      </c>
      <c r="E82" s="36">
        <v>0</v>
      </c>
      <c r="F82" s="36">
        <f t="shared" si="5"/>
        <v>0</v>
      </c>
      <c r="G82" s="36">
        <f t="shared" si="6"/>
        <v>0</v>
      </c>
    </row>
    <row r="83" spans="1:7" ht="15.75" customHeight="1">
      <c r="A83" s="35">
        <v>3232</v>
      </c>
      <c r="B83" s="35" t="s">
        <v>21</v>
      </c>
      <c r="C83" s="36">
        <v>0</v>
      </c>
      <c r="D83" s="36">
        <v>25660</v>
      </c>
      <c r="E83" s="36">
        <v>0</v>
      </c>
      <c r="F83" s="36" t="e">
        <f t="shared" si="5"/>
        <v>#DIV/0!</v>
      </c>
      <c r="G83" s="36">
        <f t="shared" si="6"/>
        <v>0</v>
      </c>
    </row>
    <row r="84" spans="1:7" ht="15.75" customHeight="1">
      <c r="A84" s="38">
        <v>4</v>
      </c>
      <c r="B84" s="38" t="s">
        <v>49</v>
      </c>
      <c r="C84" s="36">
        <f t="shared" ref="C84:E85" si="12">SUM(C85)</f>
        <v>7374</v>
      </c>
      <c r="D84" s="36">
        <f t="shared" si="12"/>
        <v>73065</v>
      </c>
      <c r="E84" s="37">
        <f t="shared" si="12"/>
        <v>0</v>
      </c>
      <c r="F84" s="36">
        <f t="shared" si="5"/>
        <v>0</v>
      </c>
      <c r="G84" s="36">
        <f t="shared" si="6"/>
        <v>0</v>
      </c>
    </row>
    <row r="85" spans="1:7" ht="15.75" customHeight="1">
      <c r="A85" s="38">
        <v>42</v>
      </c>
      <c r="B85" s="38" t="s">
        <v>50</v>
      </c>
      <c r="C85" s="36">
        <f t="shared" si="12"/>
        <v>7374</v>
      </c>
      <c r="D85" s="36">
        <f t="shared" si="12"/>
        <v>73065</v>
      </c>
      <c r="E85" s="37">
        <f t="shared" si="12"/>
        <v>0</v>
      </c>
      <c r="F85" s="36">
        <f t="shared" si="5"/>
        <v>0</v>
      </c>
      <c r="G85" s="36">
        <f t="shared" si="6"/>
        <v>0</v>
      </c>
    </row>
    <row r="86" spans="1:7" ht="15.75" customHeight="1">
      <c r="A86" s="38">
        <v>422</v>
      </c>
      <c r="B86" s="38" t="s">
        <v>51</v>
      </c>
      <c r="C86" s="36">
        <f>SUM(C87:C92)</f>
        <v>7374</v>
      </c>
      <c r="D86" s="42">
        <f>SUM(D87:D92)</f>
        <v>73065</v>
      </c>
      <c r="E86" s="37">
        <f>SUM(E87:E92)</f>
        <v>0</v>
      </c>
      <c r="F86" s="36">
        <f t="shared" si="5"/>
        <v>0</v>
      </c>
      <c r="G86" s="36">
        <f t="shared" si="6"/>
        <v>0</v>
      </c>
    </row>
    <row r="87" spans="1:7" ht="15.75" customHeight="1">
      <c r="A87" s="38">
        <v>4221</v>
      </c>
      <c r="B87" s="38" t="s">
        <v>52</v>
      </c>
      <c r="C87" s="36">
        <v>6875</v>
      </c>
      <c r="D87" s="36">
        <v>24900</v>
      </c>
      <c r="E87" s="36">
        <v>0</v>
      </c>
      <c r="F87" s="36">
        <f t="shared" si="5"/>
        <v>0</v>
      </c>
      <c r="G87" s="36">
        <f t="shared" si="6"/>
        <v>0</v>
      </c>
    </row>
    <row r="88" spans="1:7" ht="15.75" customHeight="1">
      <c r="A88" s="38">
        <v>4222</v>
      </c>
      <c r="B88" s="38" t="s">
        <v>53</v>
      </c>
      <c r="C88" s="37">
        <v>0</v>
      </c>
      <c r="D88" s="36">
        <v>14900</v>
      </c>
      <c r="E88" s="36">
        <v>0</v>
      </c>
      <c r="F88" s="36" t="e">
        <f t="shared" si="5"/>
        <v>#DIV/0!</v>
      </c>
      <c r="G88" s="36">
        <f t="shared" si="6"/>
        <v>0</v>
      </c>
    </row>
    <row r="89" spans="1:7">
      <c r="A89" s="38">
        <v>4223</v>
      </c>
      <c r="B89" s="38" t="s">
        <v>54</v>
      </c>
      <c r="C89" s="37">
        <v>0</v>
      </c>
      <c r="D89" s="36">
        <v>28900</v>
      </c>
      <c r="E89" s="36">
        <v>0</v>
      </c>
      <c r="F89" s="36" t="e">
        <f t="shared" si="5"/>
        <v>#DIV/0!</v>
      </c>
      <c r="G89" s="36">
        <f t="shared" si="6"/>
        <v>0</v>
      </c>
    </row>
    <row r="90" spans="1:7" ht="15.75" customHeight="1">
      <c r="A90" s="38">
        <v>4224</v>
      </c>
      <c r="B90" s="38" t="s">
        <v>55</v>
      </c>
      <c r="C90" s="37">
        <v>0</v>
      </c>
      <c r="D90" s="36">
        <v>10</v>
      </c>
      <c r="E90" s="36">
        <v>0</v>
      </c>
      <c r="F90" s="36" t="e">
        <f t="shared" si="5"/>
        <v>#DIV/0!</v>
      </c>
      <c r="G90" s="36">
        <f t="shared" si="6"/>
        <v>0</v>
      </c>
    </row>
    <row r="91" spans="1:7">
      <c r="A91" s="38">
        <v>4225</v>
      </c>
      <c r="B91" s="38" t="s">
        <v>56</v>
      </c>
      <c r="C91" s="37">
        <v>0</v>
      </c>
      <c r="D91" s="36">
        <v>675</v>
      </c>
      <c r="E91" s="36">
        <v>0</v>
      </c>
      <c r="F91" s="36" t="e">
        <f t="shared" ref="F91:F154" si="13">SUM(E91/C91)*100</f>
        <v>#DIV/0!</v>
      </c>
      <c r="G91" s="36">
        <f t="shared" ref="G91:G154" si="14">SUM(E91/D91)*100</f>
        <v>0</v>
      </c>
    </row>
    <row r="92" spans="1:7" ht="15.75" customHeight="1">
      <c r="A92" s="38">
        <v>4227</v>
      </c>
      <c r="B92" s="38" t="s">
        <v>67</v>
      </c>
      <c r="C92" s="36">
        <v>499</v>
      </c>
      <c r="D92" s="36">
        <v>3680</v>
      </c>
      <c r="E92" s="36">
        <v>0</v>
      </c>
      <c r="F92" s="36">
        <f t="shared" si="13"/>
        <v>0</v>
      </c>
      <c r="G92" s="36">
        <f t="shared" si="14"/>
        <v>0</v>
      </c>
    </row>
    <row r="93" spans="1:7" ht="15.75" customHeight="1">
      <c r="A93" s="35" t="s">
        <v>43</v>
      </c>
      <c r="B93" s="38" t="s">
        <v>57</v>
      </c>
      <c r="C93" s="36">
        <f>SUM(C94)</f>
        <v>0</v>
      </c>
      <c r="D93" s="36">
        <f>SUM(D94)</f>
        <v>96575</v>
      </c>
      <c r="E93" s="36">
        <f>SUM(E94)</f>
        <v>3000</v>
      </c>
      <c r="F93" s="36" t="e">
        <f t="shared" si="13"/>
        <v>#DIV/0!</v>
      </c>
      <c r="G93" s="36">
        <f t="shared" si="14"/>
        <v>3.1063939943049443</v>
      </c>
    </row>
    <row r="94" spans="1:7" ht="15.75" customHeight="1">
      <c r="A94" s="35" t="s">
        <v>43</v>
      </c>
      <c r="B94" s="38" t="s">
        <v>58</v>
      </c>
      <c r="C94" s="36">
        <f>SUM(C95+C104)</f>
        <v>0</v>
      </c>
      <c r="D94" s="36">
        <f>SUM(D95+D104)</f>
        <v>96575</v>
      </c>
      <c r="E94" s="36">
        <f>SUM(E95+E104)</f>
        <v>3000</v>
      </c>
      <c r="F94" s="36" t="e">
        <f t="shared" si="13"/>
        <v>#DIV/0!</v>
      </c>
      <c r="G94" s="36">
        <f t="shared" si="14"/>
        <v>3.1063939943049443</v>
      </c>
    </row>
    <row r="95" spans="1:7" ht="15.75" customHeight="1">
      <c r="A95" s="35">
        <v>3</v>
      </c>
      <c r="B95" s="35" t="s">
        <v>8</v>
      </c>
      <c r="C95" s="37">
        <f t="shared" ref="C95:E96" si="15">SUM(C96)</f>
        <v>0</v>
      </c>
      <c r="D95" s="36">
        <f t="shared" si="15"/>
        <v>23001</v>
      </c>
      <c r="E95" s="36">
        <f t="shared" si="15"/>
        <v>3000</v>
      </c>
      <c r="F95" s="36" t="e">
        <f t="shared" si="13"/>
        <v>#DIV/0!</v>
      </c>
      <c r="G95" s="36">
        <f t="shared" si="14"/>
        <v>13.042911177774879</v>
      </c>
    </row>
    <row r="96" spans="1:7" ht="15.75" customHeight="1">
      <c r="A96" s="35">
        <v>32</v>
      </c>
      <c r="B96" s="35" t="s">
        <v>9</v>
      </c>
      <c r="C96" s="37">
        <f t="shared" si="15"/>
        <v>0</v>
      </c>
      <c r="D96" s="36">
        <f>SUM(D97+D100+D102)</f>
        <v>23001</v>
      </c>
      <c r="E96" s="36">
        <f>SUM(E97+E100+E102)</f>
        <v>3000</v>
      </c>
      <c r="F96" s="36" t="e">
        <f t="shared" si="13"/>
        <v>#DIV/0!</v>
      </c>
      <c r="G96" s="36">
        <f t="shared" si="14"/>
        <v>13.042911177774879</v>
      </c>
    </row>
    <row r="97" spans="1:7" ht="15.75" customHeight="1">
      <c r="A97" s="35">
        <v>322</v>
      </c>
      <c r="B97" s="35" t="s">
        <v>15</v>
      </c>
      <c r="C97" s="37">
        <f>SUM(C98:C99)</f>
        <v>0</v>
      </c>
      <c r="D97" s="42">
        <f>SUM(D98:D99)</f>
        <v>10000</v>
      </c>
      <c r="E97" s="37">
        <f>SUM(E98:E99)</f>
        <v>0</v>
      </c>
      <c r="F97" s="36" t="e">
        <f t="shared" si="13"/>
        <v>#DIV/0!</v>
      </c>
      <c r="G97" s="36">
        <f t="shared" si="14"/>
        <v>0</v>
      </c>
    </row>
    <row r="98" spans="1:7" ht="15.75" customHeight="1">
      <c r="A98" s="35">
        <v>3221</v>
      </c>
      <c r="B98" s="39" t="s">
        <v>16</v>
      </c>
      <c r="C98" s="37">
        <v>0</v>
      </c>
      <c r="D98" s="36">
        <v>9000</v>
      </c>
      <c r="E98" s="36">
        <v>0</v>
      </c>
      <c r="F98" s="36" t="e">
        <f t="shared" si="13"/>
        <v>#DIV/0!</v>
      </c>
      <c r="G98" s="36">
        <f t="shared" si="14"/>
        <v>0</v>
      </c>
    </row>
    <row r="99" spans="1:7" ht="15.75" customHeight="1">
      <c r="A99" s="35">
        <v>3225</v>
      </c>
      <c r="B99" s="35" t="s">
        <v>34</v>
      </c>
      <c r="C99" s="37">
        <v>0</v>
      </c>
      <c r="D99" s="36">
        <v>1000</v>
      </c>
      <c r="E99" s="36">
        <v>0</v>
      </c>
      <c r="F99" s="36" t="e">
        <f t="shared" si="13"/>
        <v>#DIV/0!</v>
      </c>
      <c r="G99" s="36">
        <f t="shared" si="14"/>
        <v>0</v>
      </c>
    </row>
    <row r="100" spans="1:7" ht="15.75" customHeight="1">
      <c r="A100" s="35">
        <v>323</v>
      </c>
      <c r="B100" s="35" t="s">
        <v>19</v>
      </c>
      <c r="C100" s="37">
        <f>SUM(C101)</f>
        <v>0</v>
      </c>
      <c r="D100" s="42">
        <f>SUM(D101)</f>
        <v>1</v>
      </c>
      <c r="E100" s="37">
        <f>SUM(E101)</f>
        <v>0</v>
      </c>
      <c r="F100" s="36" t="e">
        <f t="shared" si="13"/>
        <v>#DIV/0!</v>
      </c>
      <c r="G100" s="36">
        <f t="shared" si="14"/>
        <v>0</v>
      </c>
    </row>
    <row r="101" spans="1:7" ht="15.75" customHeight="1">
      <c r="A101" s="35">
        <v>3231</v>
      </c>
      <c r="B101" s="35" t="s">
        <v>20</v>
      </c>
      <c r="C101" s="37">
        <v>0</v>
      </c>
      <c r="D101" s="36">
        <v>1</v>
      </c>
      <c r="E101" s="36">
        <v>0</v>
      </c>
      <c r="F101" s="36" t="e">
        <f t="shared" si="13"/>
        <v>#DIV/0!</v>
      </c>
      <c r="G101" s="36">
        <f t="shared" si="14"/>
        <v>0</v>
      </c>
    </row>
    <row r="102" spans="1:7" ht="15.75" customHeight="1">
      <c r="A102" s="35">
        <v>329</v>
      </c>
      <c r="B102" s="35" t="s">
        <v>37</v>
      </c>
      <c r="C102" s="37">
        <f>SUM(C103)</f>
        <v>0</v>
      </c>
      <c r="D102" s="42">
        <f>SUM(D103)</f>
        <v>13000</v>
      </c>
      <c r="E102" s="36">
        <f>SUM(E103)</f>
        <v>3000</v>
      </c>
      <c r="F102" s="36" t="e">
        <f t="shared" si="13"/>
        <v>#DIV/0!</v>
      </c>
      <c r="G102" s="36">
        <f t="shared" si="14"/>
        <v>23.076923076923077</v>
      </c>
    </row>
    <row r="103" spans="1:7" ht="15.75" customHeight="1">
      <c r="A103" s="35">
        <v>3299</v>
      </c>
      <c r="B103" s="35" t="s">
        <v>26</v>
      </c>
      <c r="C103" s="37">
        <v>0</v>
      </c>
      <c r="D103" s="36">
        <v>13000</v>
      </c>
      <c r="E103" s="36">
        <v>3000</v>
      </c>
      <c r="F103" s="36" t="e">
        <f t="shared" si="13"/>
        <v>#DIV/0!</v>
      </c>
      <c r="G103" s="36">
        <f t="shared" si="14"/>
        <v>23.076923076923077</v>
      </c>
    </row>
    <row r="104" spans="1:7">
      <c r="A104" s="38">
        <v>4</v>
      </c>
      <c r="B104" s="38" t="s">
        <v>49</v>
      </c>
      <c r="C104" s="37">
        <f t="shared" ref="C104:E105" si="16">SUM(C105)</f>
        <v>0</v>
      </c>
      <c r="D104" s="36">
        <f t="shared" si="16"/>
        <v>73574</v>
      </c>
      <c r="E104" s="37">
        <f t="shared" si="16"/>
        <v>0</v>
      </c>
      <c r="F104" s="36" t="e">
        <f t="shared" si="13"/>
        <v>#DIV/0!</v>
      </c>
      <c r="G104" s="36">
        <f t="shared" si="14"/>
        <v>0</v>
      </c>
    </row>
    <row r="105" spans="1:7" ht="15.75" customHeight="1">
      <c r="A105" s="38">
        <v>42</v>
      </c>
      <c r="B105" s="38" t="s">
        <v>50</v>
      </c>
      <c r="C105" s="37">
        <f t="shared" si="16"/>
        <v>0</v>
      </c>
      <c r="D105" s="36">
        <f>SUM(D106+D109)</f>
        <v>73574</v>
      </c>
      <c r="E105" s="37">
        <f t="shared" si="16"/>
        <v>0</v>
      </c>
      <c r="F105" s="36" t="e">
        <f t="shared" si="13"/>
        <v>#DIV/0!</v>
      </c>
      <c r="G105" s="36">
        <f t="shared" si="14"/>
        <v>0</v>
      </c>
    </row>
    <row r="106" spans="1:7" ht="15.75" customHeight="1">
      <c r="A106" s="38">
        <v>422</v>
      </c>
      <c r="B106" s="38" t="s">
        <v>51</v>
      </c>
      <c r="C106" s="37">
        <f>SUM(C107:C108)</f>
        <v>0</v>
      </c>
      <c r="D106" s="36">
        <f>SUM(D107:D108)</f>
        <v>59574</v>
      </c>
      <c r="E106" s="37">
        <f>SUM(E107:E108)</f>
        <v>0</v>
      </c>
      <c r="F106" s="36" t="e">
        <f t="shared" si="13"/>
        <v>#DIV/0!</v>
      </c>
      <c r="G106" s="36">
        <f t="shared" si="14"/>
        <v>0</v>
      </c>
    </row>
    <row r="107" spans="1:7" ht="15.75" customHeight="1">
      <c r="A107" s="38">
        <v>4221</v>
      </c>
      <c r="B107" s="38" t="s">
        <v>52</v>
      </c>
      <c r="C107" s="37">
        <v>0</v>
      </c>
      <c r="D107" s="36">
        <v>34874</v>
      </c>
      <c r="E107" s="36">
        <v>0</v>
      </c>
      <c r="F107" s="36" t="e">
        <f t="shared" si="13"/>
        <v>#DIV/0!</v>
      </c>
      <c r="G107" s="36">
        <f t="shared" si="14"/>
        <v>0</v>
      </c>
    </row>
    <row r="108" spans="1:7" ht="15.75" customHeight="1">
      <c r="A108" s="38">
        <v>4226</v>
      </c>
      <c r="B108" s="38" t="s">
        <v>59</v>
      </c>
      <c r="C108" s="37">
        <v>0</v>
      </c>
      <c r="D108" s="36">
        <v>24700</v>
      </c>
      <c r="E108" s="36">
        <v>0</v>
      </c>
      <c r="F108" s="36" t="e">
        <f t="shared" si="13"/>
        <v>#DIV/0!</v>
      </c>
      <c r="G108" s="36">
        <f t="shared" si="14"/>
        <v>0</v>
      </c>
    </row>
    <row r="109" spans="1:7">
      <c r="A109" s="38">
        <v>424</v>
      </c>
      <c r="B109" s="38" t="s">
        <v>60</v>
      </c>
      <c r="C109" s="37">
        <f>SUM(C110)</f>
        <v>0</v>
      </c>
      <c r="D109" s="42">
        <f>SUM(D110)</f>
        <v>14000</v>
      </c>
      <c r="E109" s="37">
        <f>SUM(E110)</f>
        <v>0</v>
      </c>
      <c r="F109" s="36" t="e">
        <f t="shared" si="13"/>
        <v>#DIV/0!</v>
      </c>
      <c r="G109" s="36">
        <f t="shared" si="14"/>
        <v>0</v>
      </c>
    </row>
    <row r="110" spans="1:7">
      <c r="A110" s="38">
        <v>4241</v>
      </c>
      <c r="B110" s="38" t="s">
        <v>61</v>
      </c>
      <c r="C110" s="37">
        <v>0</v>
      </c>
      <c r="D110" s="36">
        <v>14000</v>
      </c>
      <c r="E110" s="36">
        <v>0</v>
      </c>
      <c r="F110" s="36" t="e">
        <f t="shared" si="13"/>
        <v>#DIV/0!</v>
      </c>
      <c r="G110" s="36">
        <f t="shared" si="14"/>
        <v>0</v>
      </c>
    </row>
    <row r="111" spans="1:7">
      <c r="A111" s="35" t="s">
        <v>43</v>
      </c>
      <c r="B111" s="38" t="s">
        <v>62</v>
      </c>
      <c r="C111" s="36">
        <f t="shared" ref="C111:E115" si="17">SUM(C112)</f>
        <v>187</v>
      </c>
      <c r="D111" s="36">
        <f t="shared" si="17"/>
        <v>4166</v>
      </c>
      <c r="E111" s="36">
        <f t="shared" si="17"/>
        <v>0</v>
      </c>
      <c r="F111" s="36">
        <f t="shared" si="13"/>
        <v>0</v>
      </c>
      <c r="G111" s="36">
        <f t="shared" si="14"/>
        <v>0</v>
      </c>
    </row>
    <row r="112" spans="1:7" ht="15.75" customHeight="1">
      <c r="A112" s="35" t="s">
        <v>43</v>
      </c>
      <c r="B112" s="38" t="s">
        <v>63</v>
      </c>
      <c r="C112" s="36">
        <f t="shared" si="17"/>
        <v>187</v>
      </c>
      <c r="D112" s="36">
        <f t="shared" si="17"/>
        <v>4166</v>
      </c>
      <c r="E112" s="36">
        <f t="shared" si="17"/>
        <v>0</v>
      </c>
      <c r="F112" s="36">
        <f t="shared" si="13"/>
        <v>0</v>
      </c>
      <c r="G112" s="36">
        <f t="shared" si="14"/>
        <v>0</v>
      </c>
    </row>
    <row r="113" spans="1:7">
      <c r="A113" s="35">
        <v>3</v>
      </c>
      <c r="B113" s="35" t="s">
        <v>8</v>
      </c>
      <c r="C113" s="37">
        <f t="shared" si="17"/>
        <v>187</v>
      </c>
      <c r="D113" s="36">
        <f t="shared" si="17"/>
        <v>4166</v>
      </c>
      <c r="E113" s="37">
        <f t="shared" si="17"/>
        <v>0</v>
      </c>
      <c r="F113" s="36">
        <f t="shared" si="13"/>
        <v>0</v>
      </c>
      <c r="G113" s="36">
        <f t="shared" si="14"/>
        <v>0</v>
      </c>
    </row>
    <row r="114" spans="1:7" ht="15.75" customHeight="1">
      <c r="A114" s="35">
        <v>32</v>
      </c>
      <c r="B114" s="35" t="s">
        <v>9</v>
      </c>
      <c r="C114" s="37">
        <f t="shared" si="17"/>
        <v>187</v>
      </c>
      <c r="D114" s="36">
        <f>SUM(D115+D117)</f>
        <v>4166</v>
      </c>
      <c r="E114" s="37">
        <f t="shared" si="17"/>
        <v>0</v>
      </c>
      <c r="F114" s="36">
        <f t="shared" si="13"/>
        <v>0</v>
      </c>
      <c r="G114" s="36">
        <f t="shared" si="14"/>
        <v>0</v>
      </c>
    </row>
    <row r="115" spans="1:7" ht="15.75" customHeight="1">
      <c r="A115" s="35">
        <v>321</v>
      </c>
      <c r="B115" s="35" t="s">
        <v>10</v>
      </c>
      <c r="C115" s="37">
        <f t="shared" si="17"/>
        <v>187</v>
      </c>
      <c r="D115" s="42">
        <f t="shared" si="17"/>
        <v>2257</v>
      </c>
      <c r="E115" s="37">
        <f t="shared" si="17"/>
        <v>0</v>
      </c>
      <c r="F115" s="36">
        <f t="shared" si="13"/>
        <v>0</v>
      </c>
      <c r="G115" s="36">
        <f t="shared" si="14"/>
        <v>0</v>
      </c>
    </row>
    <row r="116" spans="1:7" ht="15.75" customHeight="1">
      <c r="A116" s="35">
        <v>3213</v>
      </c>
      <c r="B116" s="35" t="s">
        <v>14</v>
      </c>
      <c r="C116" s="37">
        <v>187</v>
      </c>
      <c r="D116" s="36">
        <v>2257</v>
      </c>
      <c r="E116" s="36">
        <v>0</v>
      </c>
      <c r="F116" s="36">
        <f t="shared" si="13"/>
        <v>0</v>
      </c>
      <c r="G116" s="36">
        <f t="shared" si="14"/>
        <v>0</v>
      </c>
    </row>
    <row r="117" spans="1:7" ht="15.75" customHeight="1">
      <c r="A117" s="35">
        <v>323</v>
      </c>
      <c r="B117" s="35" t="s">
        <v>19</v>
      </c>
      <c r="C117" s="37">
        <f>SUM(C118)</f>
        <v>0</v>
      </c>
      <c r="D117" s="42">
        <f>SUM(D118)</f>
        <v>1909</v>
      </c>
      <c r="E117" s="37">
        <f>SUM(E118)</f>
        <v>0</v>
      </c>
      <c r="F117" s="36" t="e">
        <f t="shared" si="13"/>
        <v>#DIV/0!</v>
      </c>
      <c r="G117" s="36">
        <f t="shared" si="14"/>
        <v>0</v>
      </c>
    </row>
    <row r="118" spans="1:7" ht="15.75" customHeight="1">
      <c r="A118" s="35">
        <v>3232</v>
      </c>
      <c r="B118" s="35" t="s">
        <v>21</v>
      </c>
      <c r="C118" s="37">
        <v>0</v>
      </c>
      <c r="D118" s="36">
        <v>1909</v>
      </c>
      <c r="E118" s="36">
        <v>0</v>
      </c>
      <c r="F118" s="36" t="e">
        <f t="shared" si="13"/>
        <v>#DIV/0!</v>
      </c>
      <c r="G118" s="36">
        <f t="shared" si="14"/>
        <v>0</v>
      </c>
    </row>
    <row r="119" spans="1:7" ht="15" customHeight="1">
      <c r="A119" s="35" t="s">
        <v>2</v>
      </c>
      <c r="B119" s="38" t="s">
        <v>81</v>
      </c>
      <c r="C119" s="36">
        <f t="shared" ref="C119:E125" si="18">SUM(C120)</f>
        <v>30389</v>
      </c>
      <c r="D119" s="36">
        <f t="shared" si="18"/>
        <v>97127</v>
      </c>
      <c r="E119" s="36">
        <f t="shared" si="18"/>
        <v>60112</v>
      </c>
      <c r="F119" s="36">
        <f t="shared" si="13"/>
        <v>197.80841751949717</v>
      </c>
      <c r="G119" s="36">
        <f t="shared" si="14"/>
        <v>61.890102649108904</v>
      </c>
    </row>
    <row r="120" spans="1:7" ht="30" customHeight="1">
      <c r="A120" s="39" t="s">
        <v>41</v>
      </c>
      <c r="B120" s="38" t="s">
        <v>82</v>
      </c>
      <c r="C120" s="40">
        <f t="shared" si="18"/>
        <v>30389</v>
      </c>
      <c r="D120" s="40">
        <f t="shared" si="18"/>
        <v>97127</v>
      </c>
      <c r="E120" s="40">
        <f t="shared" si="18"/>
        <v>60112</v>
      </c>
      <c r="F120" s="36">
        <f t="shared" si="13"/>
        <v>197.80841751949717</v>
      </c>
      <c r="G120" s="36">
        <f t="shared" si="14"/>
        <v>61.890102649108904</v>
      </c>
    </row>
    <row r="121" spans="1:7">
      <c r="A121" s="35" t="s">
        <v>43</v>
      </c>
      <c r="B121" s="38" t="s">
        <v>62</v>
      </c>
      <c r="C121" s="36">
        <f t="shared" si="18"/>
        <v>30389</v>
      </c>
      <c r="D121" s="36">
        <f t="shared" si="18"/>
        <v>97127</v>
      </c>
      <c r="E121" s="36">
        <f t="shared" si="18"/>
        <v>60112</v>
      </c>
      <c r="F121" s="36">
        <f t="shared" si="13"/>
        <v>197.80841751949717</v>
      </c>
      <c r="G121" s="36">
        <f t="shared" si="14"/>
        <v>61.890102649108904</v>
      </c>
    </row>
    <row r="122" spans="1:7" ht="15.75" customHeight="1">
      <c r="A122" s="35" t="s">
        <v>43</v>
      </c>
      <c r="B122" s="38" t="s">
        <v>63</v>
      </c>
      <c r="C122" s="36">
        <f t="shared" si="18"/>
        <v>30389</v>
      </c>
      <c r="D122" s="36">
        <f t="shared" si="18"/>
        <v>97127</v>
      </c>
      <c r="E122" s="36">
        <f t="shared" si="18"/>
        <v>60112</v>
      </c>
      <c r="F122" s="36">
        <f t="shared" si="13"/>
        <v>197.80841751949717</v>
      </c>
      <c r="G122" s="36">
        <f t="shared" si="14"/>
        <v>61.890102649108904</v>
      </c>
    </row>
    <row r="123" spans="1:7" ht="15.75" customHeight="1">
      <c r="A123" s="35">
        <v>3</v>
      </c>
      <c r="B123" s="35" t="s">
        <v>8</v>
      </c>
      <c r="C123" s="36">
        <f t="shared" si="18"/>
        <v>30389</v>
      </c>
      <c r="D123" s="36">
        <f t="shared" si="18"/>
        <v>97127</v>
      </c>
      <c r="E123" s="36">
        <f t="shared" si="18"/>
        <v>60112</v>
      </c>
      <c r="F123" s="36">
        <f t="shared" si="13"/>
        <v>197.80841751949717</v>
      </c>
      <c r="G123" s="36">
        <f t="shared" si="14"/>
        <v>61.890102649108904</v>
      </c>
    </row>
    <row r="124" spans="1:7" ht="31.5">
      <c r="A124" s="39">
        <v>37</v>
      </c>
      <c r="B124" s="43" t="s">
        <v>78</v>
      </c>
      <c r="C124" s="40">
        <f t="shared" si="18"/>
        <v>30389</v>
      </c>
      <c r="D124" s="40">
        <f t="shared" si="18"/>
        <v>97127</v>
      </c>
      <c r="E124" s="40">
        <f t="shared" si="18"/>
        <v>60112</v>
      </c>
      <c r="F124" s="36">
        <f t="shared" si="13"/>
        <v>197.80841751949717</v>
      </c>
      <c r="G124" s="36">
        <f t="shared" si="14"/>
        <v>61.890102649108904</v>
      </c>
    </row>
    <row r="125" spans="1:7" ht="15.75" customHeight="1">
      <c r="A125" s="39">
        <v>372</v>
      </c>
      <c r="B125" s="43" t="s">
        <v>83</v>
      </c>
      <c r="C125" s="40">
        <f t="shared" si="18"/>
        <v>30389</v>
      </c>
      <c r="D125" s="44">
        <f t="shared" si="18"/>
        <v>97127</v>
      </c>
      <c r="E125" s="40">
        <f t="shared" si="18"/>
        <v>60112</v>
      </c>
      <c r="F125" s="36">
        <f t="shared" si="13"/>
        <v>197.80841751949717</v>
      </c>
      <c r="G125" s="36">
        <f t="shared" si="14"/>
        <v>61.890102649108904</v>
      </c>
    </row>
    <row r="126" spans="1:7">
      <c r="A126" s="39">
        <v>3721</v>
      </c>
      <c r="B126" s="43" t="s">
        <v>79</v>
      </c>
      <c r="C126" s="40">
        <v>30389</v>
      </c>
      <c r="D126" s="40">
        <v>97127</v>
      </c>
      <c r="E126" s="40">
        <v>60112</v>
      </c>
      <c r="F126" s="36">
        <f t="shared" si="13"/>
        <v>197.80841751949717</v>
      </c>
      <c r="G126" s="36">
        <f t="shared" si="14"/>
        <v>61.890102649108904</v>
      </c>
    </row>
    <row r="127" spans="1:7" ht="15.75" customHeight="1">
      <c r="A127" s="35" t="s">
        <v>2</v>
      </c>
      <c r="B127" s="38" t="s">
        <v>102</v>
      </c>
      <c r="C127" s="36">
        <f t="shared" ref="C127:E129" si="19">SUM(C128)</f>
        <v>0</v>
      </c>
      <c r="D127" s="36">
        <f t="shared" si="19"/>
        <v>797203</v>
      </c>
      <c r="E127" s="36">
        <f t="shared" si="19"/>
        <v>262870</v>
      </c>
      <c r="F127" s="36" t="e">
        <f t="shared" si="13"/>
        <v>#DIV/0!</v>
      </c>
      <c r="G127" s="36">
        <f t="shared" si="14"/>
        <v>32.974035471517297</v>
      </c>
    </row>
    <row r="128" spans="1:7" ht="30" customHeight="1">
      <c r="A128" s="39" t="s">
        <v>41</v>
      </c>
      <c r="B128" s="38" t="s">
        <v>82</v>
      </c>
      <c r="C128" s="40">
        <f t="shared" si="19"/>
        <v>0</v>
      </c>
      <c r="D128" s="40">
        <f t="shared" si="19"/>
        <v>797203</v>
      </c>
      <c r="E128" s="40">
        <f t="shared" si="19"/>
        <v>262870</v>
      </c>
      <c r="F128" s="36" t="e">
        <f t="shared" si="13"/>
        <v>#DIV/0!</v>
      </c>
      <c r="G128" s="36">
        <f t="shared" si="14"/>
        <v>32.974035471517297</v>
      </c>
    </row>
    <row r="129" spans="1:7" ht="15.75" customHeight="1">
      <c r="A129" s="35" t="s">
        <v>43</v>
      </c>
      <c r="B129" s="38" t="s">
        <v>75</v>
      </c>
      <c r="C129" s="36">
        <f t="shared" si="19"/>
        <v>0</v>
      </c>
      <c r="D129" s="36">
        <f t="shared" si="19"/>
        <v>797203</v>
      </c>
      <c r="E129" s="36">
        <f t="shared" si="19"/>
        <v>262870</v>
      </c>
      <c r="F129" s="36" t="e">
        <f t="shared" si="13"/>
        <v>#DIV/0!</v>
      </c>
      <c r="G129" s="36">
        <f t="shared" si="14"/>
        <v>32.974035471517297</v>
      </c>
    </row>
    <row r="130" spans="1:7">
      <c r="A130" s="35" t="s">
        <v>43</v>
      </c>
      <c r="B130" s="38" t="s">
        <v>76</v>
      </c>
      <c r="C130" s="36">
        <f>SUM(C131+C150)</f>
        <v>0</v>
      </c>
      <c r="D130" s="36">
        <f>SUM(D131+D150)</f>
        <v>797203</v>
      </c>
      <c r="E130" s="36">
        <f>SUM(E131+E150)</f>
        <v>262870</v>
      </c>
      <c r="F130" s="36" t="e">
        <f t="shared" si="13"/>
        <v>#DIV/0!</v>
      </c>
      <c r="G130" s="36">
        <f t="shared" si="14"/>
        <v>32.974035471517297</v>
      </c>
    </row>
    <row r="131" spans="1:7" ht="15" customHeight="1">
      <c r="A131" s="35">
        <v>3</v>
      </c>
      <c r="B131" s="35" t="s">
        <v>8</v>
      </c>
      <c r="C131" s="37">
        <f t="shared" ref="C131:E133" si="20">SUM(C132)</f>
        <v>0</v>
      </c>
      <c r="D131" s="45">
        <f>SUM(D132+D137)</f>
        <v>652140.5</v>
      </c>
      <c r="E131" s="45">
        <f>SUM(E132+E137)</f>
        <v>133120</v>
      </c>
      <c r="F131" s="36" t="e">
        <f t="shared" si="13"/>
        <v>#DIV/0!</v>
      </c>
      <c r="G131" s="36">
        <f t="shared" si="14"/>
        <v>20.412779148051683</v>
      </c>
    </row>
    <row r="132" spans="1:7" ht="15" customHeight="1">
      <c r="A132" s="35">
        <v>31</v>
      </c>
      <c r="B132" s="38" t="s">
        <v>70</v>
      </c>
      <c r="C132" s="37">
        <f t="shared" si="20"/>
        <v>0</v>
      </c>
      <c r="D132" s="45">
        <f>SUM(D133+D135)</f>
        <v>140000</v>
      </c>
      <c r="E132" s="37">
        <f t="shared" si="20"/>
        <v>0</v>
      </c>
      <c r="F132" s="36" t="e">
        <f t="shared" si="13"/>
        <v>#DIV/0!</v>
      </c>
      <c r="G132" s="36">
        <f t="shared" si="14"/>
        <v>0</v>
      </c>
    </row>
    <row r="133" spans="1:7" ht="15" customHeight="1">
      <c r="A133" s="35">
        <v>311</v>
      </c>
      <c r="B133" s="38" t="s">
        <v>71</v>
      </c>
      <c r="C133" s="37">
        <f t="shared" si="20"/>
        <v>0</v>
      </c>
      <c r="D133" s="46">
        <f t="shared" si="20"/>
        <v>113400</v>
      </c>
      <c r="E133" s="37">
        <f t="shared" si="20"/>
        <v>0</v>
      </c>
      <c r="F133" s="36" t="e">
        <f t="shared" si="13"/>
        <v>#DIV/0!</v>
      </c>
      <c r="G133" s="36">
        <f t="shared" si="14"/>
        <v>0</v>
      </c>
    </row>
    <row r="134" spans="1:7" ht="15" customHeight="1">
      <c r="A134" s="35">
        <v>3111</v>
      </c>
      <c r="B134" s="38" t="s">
        <v>72</v>
      </c>
      <c r="C134" s="37"/>
      <c r="D134" s="45">
        <v>113400</v>
      </c>
      <c r="E134" s="36">
        <v>0</v>
      </c>
      <c r="F134" s="36" t="e">
        <f t="shared" si="13"/>
        <v>#DIV/0!</v>
      </c>
      <c r="G134" s="36">
        <f t="shared" si="14"/>
        <v>0</v>
      </c>
    </row>
    <row r="135" spans="1:7" ht="15" customHeight="1">
      <c r="A135" s="35">
        <v>313</v>
      </c>
      <c r="B135" s="38" t="s">
        <v>73</v>
      </c>
      <c r="C135" s="37">
        <f>SUM(C136)</f>
        <v>0</v>
      </c>
      <c r="D135" s="46">
        <f>SUM(D136)</f>
        <v>26600</v>
      </c>
      <c r="E135" s="37">
        <f>SUM(E136)</f>
        <v>0</v>
      </c>
      <c r="F135" s="36" t="e">
        <f t="shared" si="13"/>
        <v>#DIV/0!</v>
      </c>
      <c r="G135" s="36">
        <f t="shared" si="14"/>
        <v>0</v>
      </c>
    </row>
    <row r="136" spans="1:7" ht="15" customHeight="1">
      <c r="A136" s="35">
        <v>3132</v>
      </c>
      <c r="B136" s="38" t="s">
        <v>74</v>
      </c>
      <c r="C136" s="37">
        <v>0</v>
      </c>
      <c r="D136" s="45">
        <v>26600</v>
      </c>
      <c r="E136" s="36">
        <v>0</v>
      </c>
      <c r="F136" s="36" t="e">
        <f t="shared" si="13"/>
        <v>#DIV/0!</v>
      </c>
      <c r="G136" s="36">
        <f t="shared" si="14"/>
        <v>0</v>
      </c>
    </row>
    <row r="137" spans="1:7" ht="15" customHeight="1">
      <c r="A137" s="35">
        <v>32</v>
      </c>
      <c r="B137" s="35" t="s">
        <v>9</v>
      </c>
      <c r="C137" s="37">
        <f t="shared" ref="C137:E138" si="21">SUM(C138)</f>
        <v>0</v>
      </c>
      <c r="D137" s="45">
        <f>SUM(D138+D140+D143)</f>
        <v>512140.5</v>
      </c>
      <c r="E137" s="45">
        <f>SUM(E138+E140+E143)</f>
        <v>133120</v>
      </c>
      <c r="F137" s="36" t="e">
        <f t="shared" si="13"/>
        <v>#DIV/0!</v>
      </c>
      <c r="G137" s="36">
        <f t="shared" si="14"/>
        <v>25.992867191717899</v>
      </c>
    </row>
    <row r="138" spans="1:7" ht="15" customHeight="1">
      <c r="A138" s="35">
        <v>321</v>
      </c>
      <c r="B138" s="35" t="s">
        <v>10</v>
      </c>
      <c r="C138" s="37">
        <f t="shared" si="21"/>
        <v>0</v>
      </c>
      <c r="D138" s="47">
        <f t="shared" si="21"/>
        <v>74444.649999999994</v>
      </c>
      <c r="E138" s="37">
        <f t="shared" si="21"/>
        <v>0</v>
      </c>
      <c r="F138" s="36" t="e">
        <f t="shared" si="13"/>
        <v>#DIV/0!</v>
      </c>
      <c r="G138" s="36">
        <f t="shared" si="14"/>
        <v>0</v>
      </c>
    </row>
    <row r="139" spans="1:7" ht="15" customHeight="1">
      <c r="A139" s="35">
        <v>3211</v>
      </c>
      <c r="B139" s="35" t="s">
        <v>11</v>
      </c>
      <c r="C139" s="37">
        <v>0</v>
      </c>
      <c r="D139" s="48">
        <v>74444.649999999994</v>
      </c>
      <c r="E139" s="36">
        <v>0</v>
      </c>
      <c r="F139" s="36" t="e">
        <f t="shared" si="13"/>
        <v>#DIV/0!</v>
      </c>
      <c r="G139" s="36">
        <f t="shared" si="14"/>
        <v>0</v>
      </c>
    </row>
    <row r="140" spans="1:7">
      <c r="A140" s="35">
        <v>322</v>
      </c>
      <c r="B140" s="35" t="s">
        <v>15</v>
      </c>
      <c r="C140" s="37">
        <f>SUM(C141:C142)</f>
        <v>0</v>
      </c>
      <c r="D140" s="46">
        <f>SUM(D141:D142)</f>
        <v>20845</v>
      </c>
      <c r="E140" s="37">
        <f>SUM(E141:E142)</f>
        <v>0</v>
      </c>
      <c r="F140" s="36" t="e">
        <f t="shared" si="13"/>
        <v>#DIV/0!</v>
      </c>
      <c r="G140" s="36">
        <f t="shared" si="14"/>
        <v>0</v>
      </c>
    </row>
    <row r="141" spans="1:7" ht="15.75" customHeight="1">
      <c r="A141" s="35">
        <v>3221</v>
      </c>
      <c r="B141" s="39" t="s">
        <v>16</v>
      </c>
      <c r="C141" s="37">
        <v>0</v>
      </c>
      <c r="D141" s="45">
        <v>15633</v>
      </c>
      <c r="E141" s="36">
        <v>0</v>
      </c>
      <c r="F141" s="36" t="e">
        <f t="shared" si="13"/>
        <v>#DIV/0!</v>
      </c>
      <c r="G141" s="36">
        <f t="shared" si="14"/>
        <v>0</v>
      </c>
    </row>
    <row r="142" spans="1:7" ht="15" customHeight="1">
      <c r="A142" s="35">
        <v>3225</v>
      </c>
      <c r="B142" s="35" t="s">
        <v>34</v>
      </c>
      <c r="C142" s="37">
        <v>0</v>
      </c>
      <c r="D142" s="45">
        <v>5212</v>
      </c>
      <c r="E142" s="36">
        <v>0</v>
      </c>
      <c r="F142" s="36" t="e">
        <f t="shared" si="13"/>
        <v>#DIV/0!</v>
      </c>
      <c r="G142" s="36">
        <f t="shared" si="14"/>
        <v>0</v>
      </c>
    </row>
    <row r="143" spans="1:7" ht="15.75" customHeight="1">
      <c r="A143" s="35">
        <v>323</v>
      </c>
      <c r="B143" s="35" t="s">
        <v>19</v>
      </c>
      <c r="C143" s="37">
        <f>SUM(C144:C146)</f>
        <v>0</v>
      </c>
      <c r="D143" s="46">
        <f>SUM(D144:D149)</f>
        <v>416850.85</v>
      </c>
      <c r="E143" s="45">
        <f>SUM(E144:E149)</f>
        <v>133120</v>
      </c>
      <c r="F143" s="36" t="e">
        <f t="shared" si="13"/>
        <v>#DIV/0!</v>
      </c>
      <c r="G143" s="36">
        <f t="shared" si="14"/>
        <v>31.93468359246479</v>
      </c>
    </row>
    <row r="144" spans="1:7" ht="15" customHeight="1">
      <c r="A144" s="35">
        <v>3231</v>
      </c>
      <c r="B144" s="35" t="s">
        <v>20</v>
      </c>
      <c r="C144" s="37">
        <v>0</v>
      </c>
      <c r="D144" s="45">
        <v>175043.35</v>
      </c>
      <c r="E144" s="36">
        <v>0</v>
      </c>
      <c r="F144" s="36" t="e">
        <f t="shared" si="13"/>
        <v>#DIV/0!</v>
      </c>
      <c r="G144" s="36">
        <f t="shared" si="14"/>
        <v>0</v>
      </c>
    </row>
    <row r="145" spans="1:7" ht="15" customHeight="1">
      <c r="A145" s="35">
        <v>3232</v>
      </c>
      <c r="B145" s="35" t="s">
        <v>21</v>
      </c>
      <c r="C145" s="37">
        <v>0</v>
      </c>
      <c r="D145" s="45">
        <v>5000</v>
      </c>
      <c r="E145" s="36">
        <v>0</v>
      </c>
      <c r="F145" s="36" t="e">
        <f t="shared" si="13"/>
        <v>#DIV/0!</v>
      </c>
      <c r="G145" s="36">
        <f t="shared" si="14"/>
        <v>0</v>
      </c>
    </row>
    <row r="146" spans="1:7" ht="15" customHeight="1">
      <c r="A146" s="35">
        <v>3233</v>
      </c>
      <c r="B146" s="35" t="s">
        <v>22</v>
      </c>
      <c r="C146" s="37">
        <v>0</v>
      </c>
      <c r="D146" s="45">
        <v>36987.5</v>
      </c>
      <c r="E146" s="36">
        <v>0</v>
      </c>
      <c r="F146" s="36" t="e">
        <f t="shared" si="13"/>
        <v>#DIV/0!</v>
      </c>
      <c r="G146" s="36">
        <f t="shared" si="14"/>
        <v>0</v>
      </c>
    </row>
    <row r="147" spans="1:7" ht="15" customHeight="1">
      <c r="A147" s="35">
        <v>3237</v>
      </c>
      <c r="B147" s="38" t="s">
        <v>80</v>
      </c>
      <c r="C147" s="37">
        <v>0</v>
      </c>
      <c r="D147" s="45">
        <v>127800</v>
      </c>
      <c r="E147" s="36">
        <v>82800</v>
      </c>
      <c r="F147" s="36" t="e">
        <f t="shared" si="13"/>
        <v>#DIV/0!</v>
      </c>
      <c r="G147" s="36">
        <f t="shared" si="14"/>
        <v>64.788732394366207</v>
      </c>
    </row>
    <row r="148" spans="1:7" ht="15" customHeight="1">
      <c r="A148" s="35">
        <v>3238</v>
      </c>
      <c r="B148" s="35" t="s">
        <v>24</v>
      </c>
      <c r="C148" s="37">
        <v>0</v>
      </c>
      <c r="D148" s="45">
        <v>38500</v>
      </c>
      <c r="E148" s="36">
        <v>0</v>
      </c>
      <c r="F148" s="36" t="e">
        <f t="shared" si="13"/>
        <v>#DIV/0!</v>
      </c>
      <c r="G148" s="36">
        <f t="shared" si="14"/>
        <v>0</v>
      </c>
    </row>
    <row r="149" spans="1:7" ht="15" customHeight="1">
      <c r="A149" s="35">
        <v>3239</v>
      </c>
      <c r="B149" s="35" t="s">
        <v>25</v>
      </c>
      <c r="C149" s="37">
        <v>0</v>
      </c>
      <c r="D149" s="45">
        <v>33520</v>
      </c>
      <c r="E149" s="36">
        <v>50320</v>
      </c>
      <c r="F149" s="36" t="e">
        <f t="shared" si="13"/>
        <v>#DIV/0!</v>
      </c>
      <c r="G149" s="36">
        <f t="shared" si="14"/>
        <v>150.11933174224345</v>
      </c>
    </row>
    <row r="150" spans="1:7" ht="15" customHeight="1">
      <c r="A150" s="38">
        <v>4</v>
      </c>
      <c r="B150" s="38" t="s">
        <v>49</v>
      </c>
      <c r="C150" s="37">
        <f t="shared" ref="C150:E152" si="22">SUM(C151)</f>
        <v>0</v>
      </c>
      <c r="D150" s="45">
        <f t="shared" si="22"/>
        <v>145062.5</v>
      </c>
      <c r="E150" s="36">
        <f t="shared" si="22"/>
        <v>129750</v>
      </c>
      <c r="F150" s="36" t="e">
        <f t="shared" si="13"/>
        <v>#DIV/0!</v>
      </c>
      <c r="G150" s="36">
        <f t="shared" si="14"/>
        <v>89.444205084015522</v>
      </c>
    </row>
    <row r="151" spans="1:7" ht="15" customHeight="1">
      <c r="A151" s="38">
        <v>42</v>
      </c>
      <c r="B151" s="38" t="s">
        <v>50</v>
      </c>
      <c r="C151" s="37">
        <f t="shared" si="22"/>
        <v>0</v>
      </c>
      <c r="D151" s="45">
        <f t="shared" si="22"/>
        <v>145062.5</v>
      </c>
      <c r="E151" s="36">
        <f t="shared" si="22"/>
        <v>129750</v>
      </c>
      <c r="F151" s="36" t="e">
        <f t="shared" si="13"/>
        <v>#DIV/0!</v>
      </c>
      <c r="G151" s="36">
        <f t="shared" si="14"/>
        <v>89.444205084015522</v>
      </c>
    </row>
    <row r="152" spans="1:7" ht="15" customHeight="1">
      <c r="A152" s="38">
        <v>422</v>
      </c>
      <c r="B152" s="38" t="s">
        <v>51</v>
      </c>
      <c r="C152" s="37">
        <f t="shared" si="22"/>
        <v>0</v>
      </c>
      <c r="D152" s="46">
        <f t="shared" si="22"/>
        <v>145062.5</v>
      </c>
      <c r="E152" s="36">
        <f t="shared" si="22"/>
        <v>129750</v>
      </c>
      <c r="F152" s="36" t="e">
        <f t="shared" si="13"/>
        <v>#DIV/0!</v>
      </c>
      <c r="G152" s="36">
        <f t="shared" si="14"/>
        <v>89.444205084015522</v>
      </c>
    </row>
    <row r="153" spans="1:7" ht="15" customHeight="1">
      <c r="A153" s="38">
        <v>4221</v>
      </c>
      <c r="B153" s="38" t="s">
        <v>52</v>
      </c>
      <c r="C153" s="37">
        <v>0</v>
      </c>
      <c r="D153" s="45">
        <v>145062.5</v>
      </c>
      <c r="E153" s="36">
        <v>129750</v>
      </c>
      <c r="F153" s="36" t="e">
        <f t="shared" si="13"/>
        <v>#DIV/0!</v>
      </c>
      <c r="G153" s="36">
        <f t="shared" si="14"/>
        <v>89.444205084015522</v>
      </c>
    </row>
    <row r="154" spans="1:7">
      <c r="A154" s="35" t="s">
        <v>101</v>
      </c>
      <c r="B154" s="38" t="s">
        <v>77</v>
      </c>
      <c r="C154" s="36">
        <f>SUM(C155)</f>
        <v>30546</v>
      </c>
      <c r="D154" s="36">
        <f>SUM(D155)</f>
        <v>110509</v>
      </c>
      <c r="E154" s="36">
        <f>SUM(E155)</f>
        <v>64353</v>
      </c>
      <c r="F154" s="36">
        <f t="shared" si="13"/>
        <v>210.67570221960321</v>
      </c>
      <c r="G154" s="36">
        <f t="shared" si="14"/>
        <v>58.233266068826971</v>
      </c>
    </row>
    <row r="155" spans="1:7" ht="47.25">
      <c r="A155" s="39" t="s">
        <v>41</v>
      </c>
      <c r="B155" s="38" t="s">
        <v>82</v>
      </c>
      <c r="C155" s="40">
        <f>SUM(C156+C169)</f>
        <v>30546</v>
      </c>
      <c r="D155" s="40">
        <f>SUM(D156+D169)</f>
        <v>110509</v>
      </c>
      <c r="E155" s="40">
        <f>SUM(E156+E169)</f>
        <v>64353</v>
      </c>
      <c r="F155" s="36">
        <f t="shared" ref="F155:F220" si="23">SUM(E155/C155)*100</f>
        <v>210.67570221960321</v>
      </c>
      <c r="G155" s="36">
        <f t="shared" ref="G155:G220" si="24">SUM(E155/D155)*100</f>
        <v>58.233266068826971</v>
      </c>
    </row>
    <row r="156" spans="1:7">
      <c r="A156" s="35" t="s">
        <v>43</v>
      </c>
      <c r="B156" s="38" t="s">
        <v>68</v>
      </c>
      <c r="C156" s="36">
        <f t="shared" ref="C156:E157" si="25">SUM(C157)</f>
        <v>20573</v>
      </c>
      <c r="D156" s="36">
        <f t="shared" si="25"/>
        <v>52242</v>
      </c>
      <c r="E156" s="36">
        <f t="shared" si="25"/>
        <v>41047</v>
      </c>
      <c r="F156" s="36">
        <f t="shared" si="23"/>
        <v>199.51878675934478</v>
      </c>
      <c r="G156" s="36">
        <f t="shared" si="24"/>
        <v>78.570881666092419</v>
      </c>
    </row>
    <row r="157" spans="1:7" ht="15.75" customHeight="1">
      <c r="A157" s="35" t="s">
        <v>43</v>
      </c>
      <c r="B157" s="38" t="s">
        <v>69</v>
      </c>
      <c r="C157" s="36">
        <f t="shared" si="25"/>
        <v>20573</v>
      </c>
      <c r="D157" s="36">
        <f t="shared" si="25"/>
        <v>52242</v>
      </c>
      <c r="E157" s="36">
        <f t="shared" si="25"/>
        <v>41047</v>
      </c>
      <c r="F157" s="36">
        <f t="shared" si="23"/>
        <v>199.51878675934478</v>
      </c>
      <c r="G157" s="36">
        <f t="shared" si="24"/>
        <v>78.570881666092419</v>
      </c>
    </row>
    <row r="158" spans="1:7" ht="15" customHeight="1">
      <c r="A158" s="35">
        <v>3</v>
      </c>
      <c r="B158" s="35" t="s">
        <v>8</v>
      </c>
      <c r="C158" s="36">
        <f>SUM(C159+C166)</f>
        <v>20573</v>
      </c>
      <c r="D158" s="36">
        <f>SUM(D159+D166)</f>
        <v>52242</v>
      </c>
      <c r="E158" s="36">
        <f>SUM(E159+E166)</f>
        <v>41047</v>
      </c>
      <c r="F158" s="36">
        <f t="shared" si="23"/>
        <v>199.51878675934478</v>
      </c>
      <c r="G158" s="36">
        <f t="shared" si="24"/>
        <v>78.570881666092419</v>
      </c>
    </row>
    <row r="159" spans="1:7" ht="15" customHeight="1">
      <c r="A159" s="35">
        <v>31</v>
      </c>
      <c r="B159" s="38" t="s">
        <v>70</v>
      </c>
      <c r="C159" s="36">
        <f>SUM(C160+C162+C164)</f>
        <v>20195</v>
      </c>
      <c r="D159" s="36">
        <f>SUM(D160+D164)</f>
        <v>47668</v>
      </c>
      <c r="E159" s="36">
        <f>SUM(E160+E164)</f>
        <v>37872</v>
      </c>
      <c r="F159" s="36">
        <f t="shared" si="23"/>
        <v>187.53156721960883</v>
      </c>
      <c r="G159" s="36">
        <f t="shared" si="24"/>
        <v>79.449525887387765</v>
      </c>
    </row>
    <row r="160" spans="1:7" ht="15" customHeight="1">
      <c r="A160" s="35">
        <v>311</v>
      </c>
      <c r="B160" s="38" t="s">
        <v>71</v>
      </c>
      <c r="C160" s="36">
        <f>SUM(C161)</f>
        <v>16398</v>
      </c>
      <c r="D160" s="42">
        <f>SUM(D161)</f>
        <v>40915</v>
      </c>
      <c r="E160" s="36">
        <f>SUM(E161)</f>
        <v>32508</v>
      </c>
      <c r="F160" s="36">
        <f t="shared" si="23"/>
        <v>198.24368825466522</v>
      </c>
      <c r="G160" s="36">
        <f t="shared" si="24"/>
        <v>79.452523524379814</v>
      </c>
    </row>
    <row r="161" spans="1:7" ht="15" customHeight="1">
      <c r="A161" s="35">
        <v>3111</v>
      </c>
      <c r="B161" s="38" t="s">
        <v>72</v>
      </c>
      <c r="C161" s="36">
        <v>16398</v>
      </c>
      <c r="D161" s="36">
        <v>40915</v>
      </c>
      <c r="E161" s="36">
        <v>32508</v>
      </c>
      <c r="F161" s="36">
        <f t="shared" si="23"/>
        <v>198.24368825466522</v>
      </c>
      <c r="G161" s="36">
        <f t="shared" si="24"/>
        <v>79.452523524379814</v>
      </c>
    </row>
    <row r="162" spans="1:7" ht="15" customHeight="1">
      <c r="A162" s="35">
        <v>312</v>
      </c>
      <c r="B162" s="38" t="s">
        <v>97</v>
      </c>
      <c r="C162" s="36">
        <f>SUM(C163)</f>
        <v>1250</v>
      </c>
      <c r="D162" s="37">
        <f t="shared" ref="D162:E162" si="26">SUM(D163)</f>
        <v>0</v>
      </c>
      <c r="E162" s="37">
        <f t="shared" si="26"/>
        <v>0</v>
      </c>
      <c r="F162" s="36"/>
      <c r="G162" s="36"/>
    </row>
    <row r="163" spans="1:7" ht="15" customHeight="1">
      <c r="A163" s="35">
        <v>31216</v>
      </c>
      <c r="B163" s="39" t="s">
        <v>143</v>
      </c>
      <c r="C163" s="36">
        <v>1250</v>
      </c>
      <c r="D163" s="36">
        <v>0</v>
      </c>
      <c r="E163" s="36">
        <v>0</v>
      </c>
      <c r="F163" s="36"/>
      <c r="G163" s="36"/>
    </row>
    <row r="164" spans="1:7" ht="15" customHeight="1">
      <c r="A164" s="35">
        <v>313</v>
      </c>
      <c r="B164" s="38" t="s">
        <v>73</v>
      </c>
      <c r="C164" s="36">
        <f>SUM(C165)</f>
        <v>2547</v>
      </c>
      <c r="D164" s="42">
        <f>SUM(D165)</f>
        <v>6753</v>
      </c>
      <c r="E164" s="36">
        <f>SUM(E165)</f>
        <v>5364</v>
      </c>
      <c r="F164" s="36">
        <f t="shared" si="23"/>
        <v>210.60070671378091</v>
      </c>
      <c r="G164" s="36">
        <f t="shared" si="24"/>
        <v>79.431363838294089</v>
      </c>
    </row>
    <row r="165" spans="1:7" ht="15.75" customHeight="1">
      <c r="A165" s="35">
        <v>3132</v>
      </c>
      <c r="B165" s="38" t="s">
        <v>74</v>
      </c>
      <c r="C165" s="36">
        <v>2547</v>
      </c>
      <c r="D165" s="36">
        <v>6753</v>
      </c>
      <c r="E165" s="36">
        <v>5364</v>
      </c>
      <c r="F165" s="36">
        <f t="shared" si="23"/>
        <v>210.60070671378091</v>
      </c>
      <c r="G165" s="36">
        <f t="shared" si="24"/>
        <v>79.431363838294089</v>
      </c>
    </row>
    <row r="166" spans="1:7" ht="15" customHeight="1">
      <c r="A166" s="35">
        <v>32</v>
      </c>
      <c r="B166" s="35" t="s">
        <v>9</v>
      </c>
      <c r="C166" s="36">
        <f t="shared" ref="C166:E167" si="27">SUM(C167)</f>
        <v>378</v>
      </c>
      <c r="D166" s="36">
        <f t="shared" si="27"/>
        <v>4574</v>
      </c>
      <c r="E166" s="36">
        <f t="shared" si="27"/>
        <v>3175</v>
      </c>
      <c r="F166" s="36">
        <f t="shared" si="23"/>
        <v>839.94708994708981</v>
      </c>
      <c r="G166" s="36">
        <f t="shared" si="24"/>
        <v>69.41407958023612</v>
      </c>
    </row>
    <row r="167" spans="1:7" ht="15" customHeight="1">
      <c r="A167" s="35">
        <v>321</v>
      </c>
      <c r="B167" s="35" t="s">
        <v>10</v>
      </c>
      <c r="C167" s="36">
        <f t="shared" si="27"/>
        <v>378</v>
      </c>
      <c r="D167" s="42">
        <f t="shared" si="27"/>
        <v>4574</v>
      </c>
      <c r="E167" s="36">
        <f t="shared" si="27"/>
        <v>3175</v>
      </c>
      <c r="F167" s="36">
        <f t="shared" si="23"/>
        <v>839.94708994708981</v>
      </c>
      <c r="G167" s="36">
        <f t="shared" si="24"/>
        <v>69.41407958023612</v>
      </c>
    </row>
    <row r="168" spans="1:7" ht="15" customHeight="1">
      <c r="A168" s="35">
        <v>3212</v>
      </c>
      <c r="B168" s="39" t="s">
        <v>13</v>
      </c>
      <c r="C168" s="36">
        <v>378</v>
      </c>
      <c r="D168" s="36">
        <v>4574</v>
      </c>
      <c r="E168" s="36">
        <v>3175</v>
      </c>
      <c r="F168" s="36">
        <f t="shared" si="23"/>
        <v>839.94708994708981</v>
      </c>
      <c r="G168" s="36">
        <f t="shared" si="24"/>
        <v>69.41407958023612</v>
      </c>
    </row>
    <row r="169" spans="1:7">
      <c r="A169" s="35" t="s">
        <v>43</v>
      </c>
      <c r="B169" s="38" t="s">
        <v>84</v>
      </c>
      <c r="C169" s="36">
        <f t="shared" ref="C169:E170" si="28">SUM(C170)</f>
        <v>9973</v>
      </c>
      <c r="D169" s="36">
        <f t="shared" si="28"/>
        <v>58267</v>
      </c>
      <c r="E169" s="36">
        <f t="shared" si="28"/>
        <v>23306</v>
      </c>
      <c r="F169" s="36">
        <f t="shared" si="23"/>
        <v>233.69096560713928</v>
      </c>
      <c r="G169" s="36">
        <f t="shared" si="24"/>
        <v>39.998627010142961</v>
      </c>
    </row>
    <row r="170" spans="1:7" ht="15" customHeight="1">
      <c r="A170" s="35" t="s">
        <v>43</v>
      </c>
      <c r="B170" s="38" t="s">
        <v>85</v>
      </c>
      <c r="C170" s="36">
        <f t="shared" si="28"/>
        <v>9973</v>
      </c>
      <c r="D170" s="36">
        <f t="shared" si="28"/>
        <v>58267</v>
      </c>
      <c r="E170" s="36">
        <f t="shared" si="28"/>
        <v>23306</v>
      </c>
      <c r="F170" s="36">
        <f t="shared" si="23"/>
        <v>233.69096560713928</v>
      </c>
      <c r="G170" s="36">
        <f t="shared" si="24"/>
        <v>39.998627010142961</v>
      </c>
    </row>
    <row r="171" spans="1:7" ht="15" customHeight="1">
      <c r="A171" s="35">
        <v>3</v>
      </c>
      <c r="B171" s="35" t="s">
        <v>8</v>
      </c>
      <c r="C171" s="36">
        <f>SUM(C172+C179)</f>
        <v>9973</v>
      </c>
      <c r="D171" s="36">
        <f>SUM(D172+D179)</f>
        <v>58267</v>
      </c>
      <c r="E171" s="36">
        <f>SUM(E172+E179)</f>
        <v>23306</v>
      </c>
      <c r="F171" s="36">
        <f t="shared" si="23"/>
        <v>233.69096560713928</v>
      </c>
      <c r="G171" s="36">
        <f t="shared" si="24"/>
        <v>39.998627010142961</v>
      </c>
    </row>
    <row r="172" spans="1:7" ht="15" customHeight="1">
      <c r="A172" s="35">
        <v>31</v>
      </c>
      <c r="B172" s="38" t="s">
        <v>70</v>
      </c>
      <c r="C172" s="36">
        <f>SUM(C173+C177)</f>
        <v>9973</v>
      </c>
      <c r="D172" s="36">
        <f>SUM(D173+D175+D177)</f>
        <v>53944</v>
      </c>
      <c r="E172" s="36">
        <f>SUM(E173+E175+E177)</f>
        <v>22072</v>
      </c>
      <c r="F172" s="36">
        <f t="shared" si="23"/>
        <v>221.31755740499349</v>
      </c>
      <c r="G172" s="36">
        <f t="shared" si="24"/>
        <v>40.91650600622868</v>
      </c>
    </row>
    <row r="173" spans="1:7" ht="15.75" customHeight="1">
      <c r="A173" s="35">
        <v>311</v>
      </c>
      <c r="B173" s="38" t="s">
        <v>71</v>
      </c>
      <c r="C173" s="36">
        <f>SUM(C174)</f>
        <v>8553</v>
      </c>
      <c r="D173" s="42">
        <f>SUM(D174)</f>
        <v>42009</v>
      </c>
      <c r="E173" s="36">
        <f>SUM(E174)</f>
        <v>16800</v>
      </c>
      <c r="F173" s="36">
        <f t="shared" si="23"/>
        <v>196.42230796211854</v>
      </c>
      <c r="G173" s="36">
        <f t="shared" si="24"/>
        <v>39.991430407769762</v>
      </c>
    </row>
    <row r="174" spans="1:7" ht="15.75" customHeight="1">
      <c r="A174" s="35">
        <v>3111</v>
      </c>
      <c r="B174" s="38" t="s">
        <v>72</v>
      </c>
      <c r="C174" s="36">
        <v>8553</v>
      </c>
      <c r="D174" s="36">
        <v>42009</v>
      </c>
      <c r="E174" s="36">
        <v>16800</v>
      </c>
      <c r="F174" s="36">
        <f t="shared" si="23"/>
        <v>196.42230796211854</v>
      </c>
      <c r="G174" s="36">
        <f t="shared" si="24"/>
        <v>39.991430407769762</v>
      </c>
    </row>
    <row r="175" spans="1:7" ht="15.75" customHeight="1">
      <c r="A175" s="35">
        <v>312</v>
      </c>
      <c r="B175" s="38" t="s">
        <v>97</v>
      </c>
      <c r="C175" s="36">
        <f>SUM(C176)</f>
        <v>0</v>
      </c>
      <c r="D175" s="42">
        <f>SUM(D176)</f>
        <v>5000</v>
      </c>
      <c r="E175" s="36">
        <f>SUM(E176)</f>
        <v>2500</v>
      </c>
      <c r="F175" s="36" t="e">
        <f t="shared" si="23"/>
        <v>#DIV/0!</v>
      </c>
      <c r="G175" s="36">
        <f t="shared" si="24"/>
        <v>50</v>
      </c>
    </row>
    <row r="176" spans="1:7" ht="15.75" customHeight="1">
      <c r="A176" s="35">
        <v>3121</v>
      </c>
      <c r="B176" s="38" t="s">
        <v>97</v>
      </c>
      <c r="C176" s="36">
        <v>0</v>
      </c>
      <c r="D176" s="36">
        <v>5000</v>
      </c>
      <c r="E176" s="36">
        <v>2500</v>
      </c>
      <c r="F176" s="36" t="e">
        <f t="shared" si="23"/>
        <v>#DIV/0!</v>
      </c>
      <c r="G176" s="36">
        <f t="shared" si="24"/>
        <v>50</v>
      </c>
    </row>
    <row r="177" spans="1:7" ht="15.75" customHeight="1">
      <c r="A177" s="35">
        <v>313</v>
      </c>
      <c r="B177" s="38" t="s">
        <v>73</v>
      </c>
      <c r="C177" s="36">
        <f>SUM(C178)</f>
        <v>1420</v>
      </c>
      <c r="D177" s="42">
        <f>SUM(D178)</f>
        <v>6935</v>
      </c>
      <c r="E177" s="36">
        <f>SUM(E178)</f>
        <v>2772</v>
      </c>
      <c r="F177" s="36">
        <f t="shared" si="23"/>
        <v>195.21126760563382</v>
      </c>
      <c r="G177" s="36">
        <f t="shared" si="24"/>
        <v>39.971160778658977</v>
      </c>
    </row>
    <row r="178" spans="1:7" ht="15.75" customHeight="1">
      <c r="A178" s="35">
        <v>3132</v>
      </c>
      <c r="B178" s="38" t="s">
        <v>74</v>
      </c>
      <c r="C178" s="36">
        <v>1420</v>
      </c>
      <c r="D178" s="36">
        <v>6935</v>
      </c>
      <c r="E178" s="36">
        <v>2772</v>
      </c>
      <c r="F178" s="36">
        <f t="shared" si="23"/>
        <v>195.21126760563382</v>
      </c>
      <c r="G178" s="36">
        <f t="shared" si="24"/>
        <v>39.971160778658977</v>
      </c>
    </row>
    <row r="179" spans="1:7" ht="15.75" customHeight="1">
      <c r="A179" s="35">
        <v>32</v>
      </c>
      <c r="B179" s="35" t="s">
        <v>9</v>
      </c>
      <c r="C179" s="37">
        <f t="shared" ref="C179:E180" si="29">SUM(C180)</f>
        <v>0</v>
      </c>
      <c r="D179" s="36">
        <f t="shared" si="29"/>
        <v>4323</v>
      </c>
      <c r="E179" s="36">
        <f t="shared" si="29"/>
        <v>1234</v>
      </c>
      <c r="F179" s="36" t="e">
        <f t="shared" si="23"/>
        <v>#DIV/0!</v>
      </c>
      <c r="G179" s="36">
        <f t="shared" si="24"/>
        <v>28.544991903770526</v>
      </c>
    </row>
    <row r="180" spans="1:7" ht="15.75" customHeight="1">
      <c r="A180" s="35">
        <v>321</v>
      </c>
      <c r="B180" s="35" t="s">
        <v>10</v>
      </c>
      <c r="C180" s="37">
        <f t="shared" si="29"/>
        <v>0</v>
      </c>
      <c r="D180" s="42">
        <f t="shared" si="29"/>
        <v>4323</v>
      </c>
      <c r="E180" s="36">
        <f t="shared" si="29"/>
        <v>1234</v>
      </c>
      <c r="F180" s="36" t="e">
        <f t="shared" si="23"/>
        <v>#DIV/0!</v>
      </c>
      <c r="G180" s="36">
        <f t="shared" si="24"/>
        <v>28.544991903770526</v>
      </c>
    </row>
    <row r="181" spans="1:7" ht="15.75" customHeight="1">
      <c r="A181" s="35">
        <v>3212</v>
      </c>
      <c r="B181" s="39" t="s">
        <v>13</v>
      </c>
      <c r="C181" s="37">
        <v>0</v>
      </c>
      <c r="D181" s="36">
        <v>4323</v>
      </c>
      <c r="E181" s="36">
        <v>1234</v>
      </c>
      <c r="F181" s="36" t="e">
        <f t="shared" si="23"/>
        <v>#DIV/0!</v>
      </c>
      <c r="G181" s="36">
        <f t="shared" si="24"/>
        <v>28.544991903770526</v>
      </c>
    </row>
    <row r="182" spans="1:7" ht="30" customHeight="1">
      <c r="A182" s="35" t="s">
        <v>2</v>
      </c>
      <c r="B182" s="43" t="s">
        <v>96</v>
      </c>
      <c r="C182" s="36">
        <f t="shared" ref="C182:E185" si="30">SUM(C183)</f>
        <v>3319</v>
      </c>
      <c r="D182" s="36">
        <f t="shared" si="30"/>
        <v>99560</v>
      </c>
      <c r="E182" s="36">
        <f t="shared" si="30"/>
        <v>22123</v>
      </c>
      <c r="F182" s="36">
        <f t="shared" si="23"/>
        <v>666.55619162398307</v>
      </c>
      <c r="G182" s="36">
        <f t="shared" si="24"/>
        <v>22.220771394134189</v>
      </c>
    </row>
    <row r="183" spans="1:7" ht="30" customHeight="1">
      <c r="A183" s="39" t="s">
        <v>41</v>
      </c>
      <c r="B183" s="38" t="s">
        <v>82</v>
      </c>
      <c r="C183" s="40">
        <f t="shared" si="30"/>
        <v>3319</v>
      </c>
      <c r="D183" s="40">
        <f t="shared" si="30"/>
        <v>99560</v>
      </c>
      <c r="E183" s="40">
        <f t="shared" si="30"/>
        <v>22123</v>
      </c>
      <c r="F183" s="36">
        <f t="shared" si="23"/>
        <v>666.55619162398307</v>
      </c>
      <c r="G183" s="36">
        <f t="shared" si="24"/>
        <v>22.220771394134189</v>
      </c>
    </row>
    <row r="184" spans="1:7" ht="15" customHeight="1">
      <c r="A184" s="35" t="s">
        <v>43</v>
      </c>
      <c r="B184" s="38" t="s">
        <v>62</v>
      </c>
      <c r="C184" s="36">
        <f t="shared" si="30"/>
        <v>3319</v>
      </c>
      <c r="D184" s="36">
        <f t="shared" si="30"/>
        <v>99560</v>
      </c>
      <c r="E184" s="36">
        <f t="shared" si="30"/>
        <v>22123</v>
      </c>
      <c r="F184" s="36">
        <f t="shared" si="23"/>
        <v>666.55619162398307</v>
      </c>
      <c r="G184" s="36">
        <f t="shared" si="24"/>
        <v>22.220771394134189</v>
      </c>
    </row>
    <row r="185" spans="1:7" ht="15" customHeight="1">
      <c r="A185" s="35" t="s">
        <v>43</v>
      </c>
      <c r="B185" s="38" t="s">
        <v>87</v>
      </c>
      <c r="C185" s="36">
        <f t="shared" si="30"/>
        <v>3319</v>
      </c>
      <c r="D185" s="36">
        <f t="shared" si="30"/>
        <v>99560</v>
      </c>
      <c r="E185" s="36">
        <f t="shared" si="30"/>
        <v>22123</v>
      </c>
      <c r="F185" s="36">
        <f t="shared" si="23"/>
        <v>666.55619162398307</v>
      </c>
      <c r="G185" s="36">
        <f t="shared" si="24"/>
        <v>22.220771394134189</v>
      </c>
    </row>
    <row r="186" spans="1:7">
      <c r="A186" s="38">
        <v>4</v>
      </c>
      <c r="B186" s="38" t="s">
        <v>49</v>
      </c>
      <c r="C186" s="36">
        <f t="shared" ref="C186:E188" si="31">SUM(C187)</f>
        <v>3319</v>
      </c>
      <c r="D186" s="36">
        <f t="shared" si="31"/>
        <v>99560</v>
      </c>
      <c r="E186" s="36">
        <f t="shared" si="31"/>
        <v>22123</v>
      </c>
      <c r="F186" s="36">
        <f t="shared" si="23"/>
        <v>666.55619162398307</v>
      </c>
      <c r="G186" s="36">
        <f t="shared" si="24"/>
        <v>22.220771394134189</v>
      </c>
    </row>
    <row r="187" spans="1:7">
      <c r="A187" s="38">
        <v>42</v>
      </c>
      <c r="B187" s="38" t="s">
        <v>50</v>
      </c>
      <c r="C187" s="36">
        <f>SUM(C188+C190)</f>
        <v>3319</v>
      </c>
      <c r="D187" s="36">
        <f>SUM(D188+D190)</f>
        <v>99560</v>
      </c>
      <c r="E187" s="36">
        <f>SUM(E188+E190)</f>
        <v>22123</v>
      </c>
      <c r="F187" s="36">
        <f t="shared" si="23"/>
        <v>666.55619162398307</v>
      </c>
      <c r="G187" s="36">
        <f t="shared" si="24"/>
        <v>22.220771394134189</v>
      </c>
    </row>
    <row r="188" spans="1:7">
      <c r="A188" s="38">
        <v>422</v>
      </c>
      <c r="B188" s="38" t="s">
        <v>51</v>
      </c>
      <c r="C188" s="36">
        <f t="shared" si="31"/>
        <v>0</v>
      </c>
      <c r="D188" s="42">
        <f t="shared" si="31"/>
        <v>28500</v>
      </c>
      <c r="E188" s="37">
        <f t="shared" si="31"/>
        <v>22123</v>
      </c>
      <c r="F188" s="36" t="e">
        <f t="shared" si="23"/>
        <v>#DIV/0!</v>
      </c>
      <c r="G188" s="36">
        <f t="shared" si="24"/>
        <v>77.624561403508778</v>
      </c>
    </row>
    <row r="189" spans="1:7">
      <c r="A189" s="38">
        <v>4221</v>
      </c>
      <c r="B189" s="38" t="s">
        <v>52</v>
      </c>
      <c r="C189" s="36">
        <v>0</v>
      </c>
      <c r="D189" s="36">
        <v>28500</v>
      </c>
      <c r="E189" s="37">
        <v>22123</v>
      </c>
      <c r="F189" s="36" t="e">
        <f t="shared" si="23"/>
        <v>#DIV/0!</v>
      </c>
      <c r="G189" s="36">
        <f t="shared" si="24"/>
        <v>77.624561403508778</v>
      </c>
    </row>
    <row r="190" spans="1:7">
      <c r="A190" s="38">
        <v>424</v>
      </c>
      <c r="B190" s="38" t="s">
        <v>60</v>
      </c>
      <c r="C190" s="36">
        <f>SUM(C191)</f>
        <v>3319</v>
      </c>
      <c r="D190" s="42">
        <f>SUM(D191)</f>
        <v>71060</v>
      </c>
      <c r="E190" s="37">
        <f>SUM(E191)</f>
        <v>0</v>
      </c>
      <c r="F190" s="36">
        <f t="shared" si="23"/>
        <v>0</v>
      </c>
      <c r="G190" s="36">
        <f t="shared" si="24"/>
        <v>0</v>
      </c>
    </row>
    <row r="191" spans="1:7" ht="15.75" customHeight="1">
      <c r="A191" s="38">
        <v>4241</v>
      </c>
      <c r="B191" s="38" t="s">
        <v>61</v>
      </c>
      <c r="C191" s="36">
        <v>3319</v>
      </c>
      <c r="D191" s="36">
        <v>71060</v>
      </c>
      <c r="E191" s="36">
        <v>0</v>
      </c>
      <c r="F191" s="36">
        <f t="shared" si="23"/>
        <v>0</v>
      </c>
      <c r="G191" s="36">
        <f t="shared" si="24"/>
        <v>0</v>
      </c>
    </row>
    <row r="192" spans="1:7">
      <c r="A192" s="35" t="s">
        <v>2</v>
      </c>
      <c r="B192" s="38" t="s">
        <v>88</v>
      </c>
      <c r="C192" s="36">
        <f t="shared" ref="C192:E196" si="32">SUM(C193)</f>
        <v>0</v>
      </c>
      <c r="D192" s="36">
        <f t="shared" si="32"/>
        <v>149077</v>
      </c>
      <c r="E192" s="36">
        <f t="shared" si="32"/>
        <v>0</v>
      </c>
      <c r="F192" s="36" t="e">
        <f t="shared" si="23"/>
        <v>#DIV/0!</v>
      </c>
      <c r="G192" s="36">
        <f t="shared" si="24"/>
        <v>0</v>
      </c>
    </row>
    <row r="193" spans="1:7" ht="30" customHeight="1">
      <c r="A193" s="39" t="s">
        <v>41</v>
      </c>
      <c r="B193" s="38" t="s">
        <v>82</v>
      </c>
      <c r="C193" s="40">
        <f t="shared" si="32"/>
        <v>0</v>
      </c>
      <c r="D193" s="40">
        <f t="shared" si="32"/>
        <v>149077</v>
      </c>
      <c r="E193" s="40">
        <f t="shared" si="32"/>
        <v>0</v>
      </c>
      <c r="F193" s="36" t="e">
        <f t="shared" si="23"/>
        <v>#DIV/0!</v>
      </c>
      <c r="G193" s="36">
        <f t="shared" si="24"/>
        <v>0</v>
      </c>
    </row>
    <row r="194" spans="1:7" ht="15.75" customHeight="1">
      <c r="A194" s="35" t="s">
        <v>43</v>
      </c>
      <c r="B194" s="38" t="s">
        <v>75</v>
      </c>
      <c r="C194" s="36">
        <f t="shared" si="32"/>
        <v>0</v>
      </c>
      <c r="D194" s="36">
        <f t="shared" si="32"/>
        <v>149077</v>
      </c>
      <c r="E194" s="36">
        <f t="shared" si="32"/>
        <v>0</v>
      </c>
      <c r="F194" s="36" t="e">
        <f t="shared" si="23"/>
        <v>#DIV/0!</v>
      </c>
      <c r="G194" s="36">
        <f t="shared" si="24"/>
        <v>0</v>
      </c>
    </row>
    <row r="195" spans="1:7">
      <c r="A195" s="35" t="s">
        <v>43</v>
      </c>
      <c r="B195" s="38" t="s">
        <v>89</v>
      </c>
      <c r="C195" s="36">
        <f t="shared" si="32"/>
        <v>0</v>
      </c>
      <c r="D195" s="36">
        <f t="shared" si="32"/>
        <v>149077</v>
      </c>
      <c r="E195" s="36">
        <f t="shared" si="32"/>
        <v>0</v>
      </c>
      <c r="F195" s="36" t="e">
        <f t="shared" si="23"/>
        <v>#DIV/0!</v>
      </c>
      <c r="G195" s="36">
        <f t="shared" si="24"/>
        <v>0</v>
      </c>
    </row>
    <row r="196" spans="1:7" ht="15.75" customHeight="1">
      <c r="A196" s="35">
        <v>3</v>
      </c>
      <c r="B196" s="35" t="s">
        <v>8</v>
      </c>
      <c r="C196" s="36">
        <f t="shared" si="32"/>
        <v>0</v>
      </c>
      <c r="D196" s="36">
        <f t="shared" si="32"/>
        <v>149077</v>
      </c>
      <c r="E196" s="37">
        <f t="shared" si="32"/>
        <v>0</v>
      </c>
      <c r="F196" s="36" t="e">
        <f t="shared" si="23"/>
        <v>#DIV/0!</v>
      </c>
      <c r="G196" s="36">
        <f t="shared" si="24"/>
        <v>0</v>
      </c>
    </row>
    <row r="197" spans="1:7">
      <c r="A197" s="35">
        <v>32</v>
      </c>
      <c r="B197" s="35" t="s">
        <v>9</v>
      </c>
      <c r="C197" s="36">
        <f>SUM(C198+C200+C202)</f>
        <v>0</v>
      </c>
      <c r="D197" s="36">
        <f>SUM(D198+D200+D202)</f>
        <v>149077</v>
      </c>
      <c r="E197" s="37">
        <f>SUM(E198)</f>
        <v>0</v>
      </c>
      <c r="F197" s="36" t="e">
        <f t="shared" si="23"/>
        <v>#DIV/0!</v>
      </c>
      <c r="G197" s="36">
        <f t="shared" si="24"/>
        <v>0</v>
      </c>
    </row>
    <row r="198" spans="1:7" ht="15.75" customHeight="1">
      <c r="A198" s="35">
        <v>321</v>
      </c>
      <c r="B198" s="35" t="s">
        <v>10</v>
      </c>
      <c r="C198" s="37">
        <f>SUM(C199)</f>
        <v>0</v>
      </c>
      <c r="D198" s="42">
        <f>SUM(D199)</f>
        <v>35077</v>
      </c>
      <c r="E198" s="37">
        <f>SUM(E199)</f>
        <v>0</v>
      </c>
      <c r="F198" s="36" t="e">
        <f t="shared" si="23"/>
        <v>#DIV/0!</v>
      </c>
      <c r="G198" s="36">
        <f t="shared" si="24"/>
        <v>0</v>
      </c>
    </row>
    <row r="199" spans="1:7" ht="15.75" customHeight="1">
      <c r="A199" s="35">
        <v>3211</v>
      </c>
      <c r="B199" s="35" t="s">
        <v>11</v>
      </c>
      <c r="C199" s="37">
        <v>0</v>
      </c>
      <c r="D199" s="36">
        <v>35077</v>
      </c>
      <c r="E199" s="36">
        <v>0</v>
      </c>
      <c r="F199" s="36" t="e">
        <f t="shared" si="23"/>
        <v>#DIV/0!</v>
      </c>
      <c r="G199" s="36">
        <f t="shared" si="24"/>
        <v>0</v>
      </c>
    </row>
    <row r="200" spans="1:7" ht="15.75" customHeight="1">
      <c r="A200" s="35">
        <v>323</v>
      </c>
      <c r="B200" s="35" t="s">
        <v>19</v>
      </c>
      <c r="C200" s="37">
        <f>SUM(C201)</f>
        <v>0</v>
      </c>
      <c r="D200" s="42">
        <f>SUM(D201)</f>
        <v>71000</v>
      </c>
      <c r="E200" s="37">
        <f>SUM(E201)</f>
        <v>0</v>
      </c>
      <c r="F200" s="36" t="e">
        <f t="shared" si="23"/>
        <v>#DIV/0!</v>
      </c>
      <c r="G200" s="36">
        <f t="shared" si="24"/>
        <v>0</v>
      </c>
    </row>
    <row r="201" spans="1:7">
      <c r="A201" s="35">
        <v>3231</v>
      </c>
      <c r="B201" s="35" t="s">
        <v>20</v>
      </c>
      <c r="C201" s="37">
        <v>0</v>
      </c>
      <c r="D201" s="36">
        <v>71000</v>
      </c>
      <c r="E201" s="36">
        <v>0</v>
      </c>
      <c r="F201" s="36" t="e">
        <f t="shared" si="23"/>
        <v>#DIV/0!</v>
      </c>
      <c r="G201" s="36">
        <f t="shared" si="24"/>
        <v>0</v>
      </c>
    </row>
    <row r="202" spans="1:7" ht="15.75" customHeight="1">
      <c r="A202" s="35">
        <v>324</v>
      </c>
      <c r="B202" s="35" t="s">
        <v>86</v>
      </c>
      <c r="C202" s="37">
        <f>SUM(C203)</f>
        <v>0</v>
      </c>
      <c r="D202" s="42">
        <f>SUM(D203)</f>
        <v>43000</v>
      </c>
      <c r="E202" s="37">
        <f>SUM(E203)</f>
        <v>0</v>
      </c>
      <c r="F202" s="36" t="e">
        <f t="shared" si="23"/>
        <v>#DIV/0!</v>
      </c>
      <c r="G202" s="36">
        <f t="shared" si="24"/>
        <v>0</v>
      </c>
    </row>
    <row r="203" spans="1:7" ht="15.75" customHeight="1">
      <c r="A203" s="38">
        <v>3241</v>
      </c>
      <c r="B203" s="35" t="s">
        <v>86</v>
      </c>
      <c r="C203" s="37">
        <v>0</v>
      </c>
      <c r="D203" s="36">
        <v>43000</v>
      </c>
      <c r="E203" s="36">
        <v>0</v>
      </c>
      <c r="F203" s="36" t="e">
        <f t="shared" si="23"/>
        <v>#DIV/0!</v>
      </c>
      <c r="G203" s="36">
        <f t="shared" si="24"/>
        <v>0</v>
      </c>
    </row>
    <row r="204" spans="1:7" ht="30" customHeight="1">
      <c r="A204" s="35" t="s">
        <v>2</v>
      </c>
      <c r="B204" s="43" t="s">
        <v>90</v>
      </c>
      <c r="C204" s="36">
        <f t="shared" ref="C204:E206" si="33">SUM(C205)</f>
        <v>7454</v>
      </c>
      <c r="D204" s="36">
        <f t="shared" si="33"/>
        <v>22440</v>
      </c>
      <c r="E204" s="36">
        <f t="shared" si="33"/>
        <v>0</v>
      </c>
      <c r="F204" s="36">
        <f t="shared" si="23"/>
        <v>0</v>
      </c>
      <c r="G204" s="36">
        <f t="shared" si="24"/>
        <v>0</v>
      </c>
    </row>
    <row r="205" spans="1:7" ht="47.25">
      <c r="A205" s="39" t="s">
        <v>41</v>
      </c>
      <c r="B205" s="38" t="s">
        <v>82</v>
      </c>
      <c r="C205" s="40">
        <f t="shared" si="33"/>
        <v>7454</v>
      </c>
      <c r="D205" s="40">
        <f t="shared" si="33"/>
        <v>22440</v>
      </c>
      <c r="E205" s="40">
        <f t="shared" si="33"/>
        <v>0</v>
      </c>
      <c r="F205" s="36">
        <f t="shared" si="23"/>
        <v>0</v>
      </c>
      <c r="G205" s="36">
        <f t="shared" si="24"/>
        <v>0</v>
      </c>
    </row>
    <row r="206" spans="1:7" ht="15.75" customHeight="1">
      <c r="A206" s="35" t="s">
        <v>43</v>
      </c>
      <c r="B206" s="38" t="s">
        <v>75</v>
      </c>
      <c r="C206" s="36">
        <f t="shared" si="33"/>
        <v>7454</v>
      </c>
      <c r="D206" s="36">
        <f t="shared" si="33"/>
        <v>22440</v>
      </c>
      <c r="E206" s="36">
        <f t="shared" si="33"/>
        <v>0</v>
      </c>
      <c r="F206" s="36">
        <f t="shared" si="23"/>
        <v>0</v>
      </c>
      <c r="G206" s="36">
        <f t="shared" si="24"/>
        <v>0</v>
      </c>
    </row>
    <row r="207" spans="1:7" ht="15" customHeight="1">
      <c r="A207" s="35" t="s">
        <v>43</v>
      </c>
      <c r="B207" s="38" t="s">
        <v>89</v>
      </c>
      <c r="C207" s="36">
        <f>SUM(C208+C220)</f>
        <v>7454</v>
      </c>
      <c r="D207" s="36">
        <f>SUM(D208+D220)</f>
        <v>22440</v>
      </c>
      <c r="E207" s="36">
        <f>SUM(E208+E220)</f>
        <v>0</v>
      </c>
      <c r="F207" s="36">
        <f t="shared" si="23"/>
        <v>0</v>
      </c>
      <c r="G207" s="36">
        <f t="shared" si="24"/>
        <v>0</v>
      </c>
    </row>
    <row r="208" spans="1:7" ht="15" customHeight="1">
      <c r="A208" s="35">
        <v>3</v>
      </c>
      <c r="B208" s="35" t="s">
        <v>8</v>
      </c>
      <c r="C208" s="36">
        <f>SUM(C209)</f>
        <v>7454</v>
      </c>
      <c r="D208" s="36">
        <f>SUM(D209)</f>
        <v>20290</v>
      </c>
      <c r="E208" s="36">
        <f>SUM(E209)</f>
        <v>0</v>
      </c>
      <c r="F208" s="36">
        <f t="shared" si="23"/>
        <v>0</v>
      </c>
      <c r="G208" s="36">
        <f t="shared" si="24"/>
        <v>0</v>
      </c>
    </row>
    <row r="209" spans="1:7" ht="15" customHeight="1">
      <c r="A209" s="35">
        <v>32</v>
      </c>
      <c r="B209" s="35" t="s">
        <v>9</v>
      </c>
      <c r="C209" s="36">
        <f>SUM(C210+C214+C217)</f>
        <v>7454</v>
      </c>
      <c r="D209" s="36">
        <f>SUM(D210+D214+D217)</f>
        <v>20290</v>
      </c>
      <c r="E209" s="36">
        <f>SUM(E210+E214+E217)</f>
        <v>0</v>
      </c>
      <c r="F209" s="36">
        <f t="shared" si="23"/>
        <v>0</v>
      </c>
      <c r="G209" s="36">
        <f t="shared" si="24"/>
        <v>0</v>
      </c>
    </row>
    <row r="210" spans="1:7" ht="15" customHeight="1">
      <c r="A210" s="35">
        <v>322</v>
      </c>
      <c r="B210" s="35" t="s">
        <v>15</v>
      </c>
      <c r="C210" s="36">
        <f>SUM(C211:C213)</f>
        <v>7319</v>
      </c>
      <c r="D210" s="42">
        <f>SUM(D211:D213)</f>
        <v>11290</v>
      </c>
      <c r="E210" s="36">
        <f>SUM(E211:E213)</f>
        <v>0</v>
      </c>
      <c r="F210" s="36">
        <f t="shared" si="23"/>
        <v>0</v>
      </c>
      <c r="G210" s="36">
        <f t="shared" si="24"/>
        <v>0</v>
      </c>
    </row>
    <row r="211" spans="1:7" ht="15" customHeight="1">
      <c r="A211" s="35">
        <v>3221</v>
      </c>
      <c r="B211" s="39" t="s">
        <v>16</v>
      </c>
      <c r="C211" s="36">
        <v>7319</v>
      </c>
      <c r="D211" s="36">
        <v>9990</v>
      </c>
      <c r="E211" s="36">
        <v>0</v>
      </c>
      <c r="F211" s="36">
        <f t="shared" si="23"/>
        <v>0</v>
      </c>
      <c r="G211" s="36">
        <f t="shared" si="24"/>
        <v>0</v>
      </c>
    </row>
    <row r="212" spans="1:7" ht="15.75" customHeight="1">
      <c r="A212" s="35">
        <v>3224</v>
      </c>
      <c r="B212" s="39" t="s">
        <v>18</v>
      </c>
      <c r="C212" s="37">
        <v>0</v>
      </c>
      <c r="D212" s="36">
        <v>600</v>
      </c>
      <c r="E212" s="36">
        <v>0</v>
      </c>
      <c r="F212" s="36" t="e">
        <f t="shared" si="23"/>
        <v>#DIV/0!</v>
      </c>
      <c r="G212" s="36">
        <f t="shared" si="24"/>
        <v>0</v>
      </c>
    </row>
    <row r="213" spans="1:7" ht="15" customHeight="1">
      <c r="A213" s="35">
        <v>3225</v>
      </c>
      <c r="B213" s="35" t="s">
        <v>34</v>
      </c>
      <c r="C213" s="37">
        <v>0</v>
      </c>
      <c r="D213" s="36">
        <v>700</v>
      </c>
      <c r="E213" s="36">
        <v>0</v>
      </c>
      <c r="F213" s="36" t="e">
        <f t="shared" si="23"/>
        <v>#DIV/0!</v>
      </c>
      <c r="G213" s="36">
        <f t="shared" si="24"/>
        <v>0</v>
      </c>
    </row>
    <row r="214" spans="1:7" ht="15.75" customHeight="1">
      <c r="A214" s="35">
        <v>323</v>
      </c>
      <c r="B214" s="35" t="s">
        <v>19</v>
      </c>
      <c r="C214" s="37">
        <f>SUM(C215:C216)</f>
        <v>0</v>
      </c>
      <c r="D214" s="42">
        <f>SUM(D215:D216)</f>
        <v>6700</v>
      </c>
      <c r="E214" s="36">
        <f>SUM(E215:E216)</f>
        <v>0</v>
      </c>
      <c r="F214" s="36" t="e">
        <f t="shared" si="23"/>
        <v>#DIV/0!</v>
      </c>
      <c r="G214" s="36">
        <f t="shared" si="24"/>
        <v>0</v>
      </c>
    </row>
    <row r="215" spans="1:7" ht="15" customHeight="1">
      <c r="A215" s="35">
        <v>3231</v>
      </c>
      <c r="B215" s="35" t="s">
        <v>20</v>
      </c>
      <c r="C215" s="37">
        <v>0</v>
      </c>
      <c r="D215" s="36">
        <v>4200</v>
      </c>
      <c r="E215" s="36">
        <v>0</v>
      </c>
      <c r="F215" s="36" t="e">
        <f t="shared" si="23"/>
        <v>#DIV/0!</v>
      </c>
      <c r="G215" s="36">
        <f t="shared" si="24"/>
        <v>0</v>
      </c>
    </row>
    <row r="216" spans="1:7" ht="15" customHeight="1">
      <c r="A216" s="35">
        <v>3233</v>
      </c>
      <c r="B216" s="35" t="s">
        <v>22</v>
      </c>
      <c r="C216" s="37">
        <v>0</v>
      </c>
      <c r="D216" s="36">
        <v>2500</v>
      </c>
      <c r="E216" s="36">
        <v>0</v>
      </c>
      <c r="F216" s="36" t="e">
        <f t="shared" si="23"/>
        <v>#DIV/0!</v>
      </c>
      <c r="G216" s="36">
        <f t="shared" si="24"/>
        <v>0</v>
      </c>
    </row>
    <row r="217" spans="1:7" ht="15" customHeight="1">
      <c r="A217" s="35">
        <v>329</v>
      </c>
      <c r="B217" s="35" t="s">
        <v>26</v>
      </c>
      <c r="C217" s="37">
        <f>SUM(C218:C219)</f>
        <v>135</v>
      </c>
      <c r="D217" s="42">
        <f>SUM(D218+D219)</f>
        <v>2300</v>
      </c>
      <c r="E217" s="36">
        <f>SUM(E218+E219)</f>
        <v>0</v>
      </c>
      <c r="F217" s="36">
        <f t="shared" si="23"/>
        <v>0</v>
      </c>
      <c r="G217" s="36">
        <f t="shared" si="24"/>
        <v>0</v>
      </c>
    </row>
    <row r="218" spans="1:7" ht="15" customHeight="1">
      <c r="A218" s="35">
        <v>3293</v>
      </c>
      <c r="B218" s="35" t="s">
        <v>27</v>
      </c>
      <c r="C218" s="37">
        <v>0</v>
      </c>
      <c r="D218" s="36">
        <v>2000</v>
      </c>
      <c r="E218" s="36">
        <v>0</v>
      </c>
      <c r="F218" s="36" t="e">
        <f t="shared" si="23"/>
        <v>#DIV/0!</v>
      </c>
      <c r="G218" s="36">
        <f t="shared" si="24"/>
        <v>0</v>
      </c>
    </row>
    <row r="219" spans="1:7" ht="15" customHeight="1">
      <c r="A219" s="35">
        <v>3295</v>
      </c>
      <c r="B219" s="35" t="s">
        <v>29</v>
      </c>
      <c r="C219" s="37">
        <v>135</v>
      </c>
      <c r="D219" s="36">
        <v>300</v>
      </c>
      <c r="E219" s="36">
        <v>0</v>
      </c>
      <c r="F219" s="36">
        <f t="shared" si="23"/>
        <v>0</v>
      </c>
      <c r="G219" s="36">
        <f t="shared" si="24"/>
        <v>0</v>
      </c>
    </row>
    <row r="220" spans="1:7" ht="15" customHeight="1">
      <c r="A220" s="38">
        <v>4</v>
      </c>
      <c r="B220" s="38" t="s">
        <v>49</v>
      </c>
      <c r="C220" s="37">
        <f t="shared" ref="C220:E221" si="34">SUM(C221)</f>
        <v>0</v>
      </c>
      <c r="D220" s="36">
        <f t="shared" si="34"/>
        <v>2150</v>
      </c>
      <c r="E220" s="36">
        <f t="shared" si="34"/>
        <v>0</v>
      </c>
      <c r="F220" s="36" t="e">
        <f t="shared" si="23"/>
        <v>#DIV/0!</v>
      </c>
      <c r="G220" s="36">
        <f t="shared" si="24"/>
        <v>0</v>
      </c>
    </row>
    <row r="221" spans="1:7" ht="15.75" customHeight="1">
      <c r="A221" s="38">
        <v>42</v>
      </c>
      <c r="B221" s="38" t="s">
        <v>50</v>
      </c>
      <c r="C221" s="37">
        <f t="shared" si="34"/>
        <v>0</v>
      </c>
      <c r="D221" s="36">
        <f t="shared" si="34"/>
        <v>2150</v>
      </c>
      <c r="E221" s="36">
        <f t="shared" si="34"/>
        <v>0</v>
      </c>
      <c r="F221" s="36" t="e">
        <f t="shared" ref="F221:F245" si="35">SUM(E221/C221)*100</f>
        <v>#DIV/0!</v>
      </c>
      <c r="G221" s="36">
        <f t="shared" ref="G221:G245" si="36">SUM(E221/D221)*100</f>
        <v>0</v>
      </c>
    </row>
    <row r="222" spans="1:7" ht="15" customHeight="1">
      <c r="A222" s="38">
        <v>422</v>
      </c>
      <c r="B222" s="38" t="s">
        <v>51</v>
      </c>
      <c r="C222" s="37">
        <f>SUM(C223:C224)</f>
        <v>0</v>
      </c>
      <c r="D222" s="42">
        <f>SUM(D223:D224)</f>
        <v>2150</v>
      </c>
      <c r="E222" s="36">
        <f>SUM(E223:E224)</f>
        <v>0</v>
      </c>
      <c r="F222" s="36" t="e">
        <f t="shared" si="35"/>
        <v>#DIV/0!</v>
      </c>
      <c r="G222" s="36">
        <f t="shared" si="36"/>
        <v>0</v>
      </c>
    </row>
    <row r="223" spans="1:7" ht="15.75" customHeight="1">
      <c r="A223" s="38">
        <v>4221</v>
      </c>
      <c r="B223" s="38" t="s">
        <v>52</v>
      </c>
      <c r="C223" s="37">
        <v>0</v>
      </c>
      <c r="D223" s="36">
        <v>1000</v>
      </c>
      <c r="E223" s="36">
        <v>0</v>
      </c>
      <c r="F223" s="36" t="e">
        <f t="shared" si="35"/>
        <v>#DIV/0!</v>
      </c>
      <c r="G223" s="36">
        <f t="shared" si="36"/>
        <v>0</v>
      </c>
    </row>
    <row r="224" spans="1:7" ht="15.75" customHeight="1">
      <c r="A224" s="38">
        <v>4224</v>
      </c>
      <c r="B224" s="38" t="s">
        <v>55</v>
      </c>
      <c r="C224" s="37">
        <v>0</v>
      </c>
      <c r="D224" s="36">
        <v>1150</v>
      </c>
      <c r="E224" s="36">
        <v>0</v>
      </c>
      <c r="F224" s="36" t="e">
        <f t="shared" si="35"/>
        <v>#DIV/0!</v>
      </c>
      <c r="G224" s="36">
        <f t="shared" si="36"/>
        <v>0</v>
      </c>
    </row>
    <row r="225" spans="1:7" ht="30" customHeight="1">
      <c r="A225" s="38" t="s">
        <v>91</v>
      </c>
      <c r="B225" s="43" t="s">
        <v>92</v>
      </c>
      <c r="C225" s="36">
        <f>SUM(C226)</f>
        <v>3367192</v>
      </c>
      <c r="D225" s="36">
        <f>SUM(D226)</f>
        <v>6892048</v>
      </c>
      <c r="E225" s="36">
        <f>SUM(E226)</f>
        <v>3650875</v>
      </c>
      <c r="F225" s="36">
        <f t="shared" si="35"/>
        <v>108.42491310266833</v>
      </c>
      <c r="G225" s="36">
        <f t="shared" si="36"/>
        <v>52.972280518069525</v>
      </c>
    </row>
    <row r="226" spans="1:7" ht="30" customHeight="1">
      <c r="A226" s="38" t="s">
        <v>94</v>
      </c>
      <c r="B226" s="43" t="s">
        <v>93</v>
      </c>
      <c r="C226" s="45">
        <f>SUM(C227)</f>
        <v>3367192</v>
      </c>
      <c r="D226" s="45">
        <f t="shared" ref="D226:E226" si="37">SUM(D227)</f>
        <v>6892048</v>
      </c>
      <c r="E226" s="45">
        <f t="shared" si="37"/>
        <v>3650875</v>
      </c>
      <c r="F226" s="45">
        <f t="shared" si="35"/>
        <v>108.42491310266833</v>
      </c>
      <c r="G226" s="45">
        <f t="shared" si="36"/>
        <v>52.972280518069525</v>
      </c>
    </row>
    <row r="227" spans="1:7" ht="30" customHeight="1">
      <c r="A227" s="39" t="s">
        <v>41</v>
      </c>
      <c r="B227" s="38" t="s">
        <v>82</v>
      </c>
      <c r="C227" s="49">
        <f t="shared" ref="C227:E229" si="38">SUM(C228)</f>
        <v>3367192</v>
      </c>
      <c r="D227" s="49">
        <f t="shared" si="38"/>
        <v>6892048</v>
      </c>
      <c r="E227" s="49">
        <f t="shared" si="38"/>
        <v>3650875</v>
      </c>
      <c r="F227" s="45">
        <f t="shared" si="35"/>
        <v>108.42491310266833</v>
      </c>
      <c r="G227" s="45">
        <f t="shared" si="36"/>
        <v>52.972280518069525</v>
      </c>
    </row>
    <row r="228" spans="1:7">
      <c r="A228" s="38" t="s">
        <v>43</v>
      </c>
      <c r="B228" s="38" t="s">
        <v>62</v>
      </c>
      <c r="C228" s="45">
        <f t="shared" si="38"/>
        <v>3367192</v>
      </c>
      <c r="D228" s="45">
        <f t="shared" si="38"/>
        <v>6892048</v>
      </c>
      <c r="E228" s="45">
        <f t="shared" si="38"/>
        <v>3650875</v>
      </c>
      <c r="F228" s="45">
        <f t="shared" si="35"/>
        <v>108.42491310266833</v>
      </c>
      <c r="G228" s="45">
        <f t="shared" si="36"/>
        <v>52.972280518069525</v>
      </c>
    </row>
    <row r="229" spans="1:7" ht="15.75" customHeight="1">
      <c r="A229" s="38" t="s">
        <v>43</v>
      </c>
      <c r="B229" s="38" t="s">
        <v>63</v>
      </c>
      <c r="C229" s="45">
        <f t="shared" si="38"/>
        <v>3367192</v>
      </c>
      <c r="D229" s="45">
        <f t="shared" si="38"/>
        <v>6892048</v>
      </c>
      <c r="E229" s="45">
        <f t="shared" si="38"/>
        <v>3650875</v>
      </c>
      <c r="F229" s="45">
        <f t="shared" si="35"/>
        <v>108.42491310266833</v>
      </c>
      <c r="G229" s="45">
        <f t="shared" si="36"/>
        <v>52.972280518069525</v>
      </c>
    </row>
    <row r="230" spans="1:7" ht="15" customHeight="1">
      <c r="A230" s="35">
        <v>3</v>
      </c>
      <c r="B230" s="35" t="s">
        <v>8</v>
      </c>
      <c r="C230" s="45">
        <f>SUM(C231+C241)</f>
        <v>3367192</v>
      </c>
      <c r="D230" s="45">
        <f>SUM(D231+D241)</f>
        <v>6892048</v>
      </c>
      <c r="E230" s="45">
        <f>SUM(E231+E241)</f>
        <v>3650875</v>
      </c>
      <c r="F230" s="45">
        <f t="shared" si="35"/>
        <v>108.42491310266833</v>
      </c>
      <c r="G230" s="45">
        <f t="shared" si="36"/>
        <v>52.972280518069525</v>
      </c>
    </row>
    <row r="231" spans="1:7" ht="15" customHeight="1">
      <c r="A231" s="35">
        <v>31</v>
      </c>
      <c r="B231" s="38" t="s">
        <v>70</v>
      </c>
      <c r="C231" s="45">
        <f>SUM(C232+C236+C238)</f>
        <v>3358837</v>
      </c>
      <c r="D231" s="45">
        <f>SUM(D232+D236+D238)</f>
        <v>6871798</v>
      </c>
      <c r="E231" s="45">
        <f>SUM(E232+E236+E238)</f>
        <v>3640750</v>
      </c>
      <c r="F231" s="45">
        <f t="shared" si="35"/>
        <v>108.3931729941048</v>
      </c>
      <c r="G231" s="45">
        <f t="shared" si="36"/>
        <v>52.98103931460151</v>
      </c>
    </row>
    <row r="232" spans="1:7" ht="15.75" customHeight="1">
      <c r="A232" s="35">
        <v>311</v>
      </c>
      <c r="B232" s="38" t="s">
        <v>71</v>
      </c>
      <c r="C232" s="45">
        <f>SUM(C233:C235)</f>
        <v>2234276</v>
      </c>
      <c r="D232" s="45">
        <f>SUM(D233:D235)</f>
        <v>4501416</v>
      </c>
      <c r="E232" s="45">
        <f>SUM(E233:E235)</f>
        <v>2426643</v>
      </c>
      <c r="F232" s="45">
        <f t="shared" si="35"/>
        <v>108.60981364880615</v>
      </c>
      <c r="G232" s="45">
        <f t="shared" si="36"/>
        <v>53.908436811883199</v>
      </c>
    </row>
    <row r="233" spans="1:7" ht="15.75" customHeight="1">
      <c r="A233" s="35">
        <v>3111</v>
      </c>
      <c r="B233" s="38" t="s">
        <v>72</v>
      </c>
      <c r="C233" s="45">
        <v>2043071</v>
      </c>
      <c r="D233" s="45">
        <v>4086332</v>
      </c>
      <c r="E233" s="45">
        <v>2200471</v>
      </c>
      <c r="F233" s="45">
        <f t="shared" si="35"/>
        <v>107.70408859995567</v>
      </c>
      <c r="G233" s="45">
        <f t="shared" si="36"/>
        <v>53.849540370190184</v>
      </c>
    </row>
    <row r="234" spans="1:7" ht="15.75" customHeight="1">
      <c r="A234" s="35">
        <v>3113</v>
      </c>
      <c r="B234" s="38" t="s">
        <v>100</v>
      </c>
      <c r="C234" s="45">
        <v>46623</v>
      </c>
      <c r="D234" s="45">
        <v>37259</v>
      </c>
      <c r="E234" s="45">
        <v>37259</v>
      </c>
      <c r="F234" s="45">
        <f t="shared" ref="F234" si="39">SUM(E234/C234)*100</f>
        <v>79.915492353559401</v>
      </c>
      <c r="G234" s="45">
        <f t="shared" ref="G234" si="40">SUM(E234/D234)*100</f>
        <v>100</v>
      </c>
    </row>
    <row r="235" spans="1:7">
      <c r="A235" s="35">
        <v>3114</v>
      </c>
      <c r="B235" s="38" t="s">
        <v>98</v>
      </c>
      <c r="C235" s="45">
        <v>144582</v>
      </c>
      <c r="D235" s="45">
        <v>377825</v>
      </c>
      <c r="E235" s="45">
        <v>188913</v>
      </c>
      <c r="F235" s="45">
        <f t="shared" si="35"/>
        <v>130.66149313192514</v>
      </c>
      <c r="G235" s="45">
        <f t="shared" si="36"/>
        <v>50.000132336399126</v>
      </c>
    </row>
    <row r="236" spans="1:7" ht="15.75" customHeight="1">
      <c r="A236" s="35">
        <v>312</v>
      </c>
      <c r="B236" s="38" t="s">
        <v>97</v>
      </c>
      <c r="C236" s="45">
        <f>SUM(C237)</f>
        <v>105173</v>
      </c>
      <c r="D236" s="46">
        <f>SUM(D237)</f>
        <v>208897</v>
      </c>
      <c r="E236" s="45">
        <f>SUM(E237)</f>
        <v>106951</v>
      </c>
      <c r="F236" s="45">
        <f t="shared" si="35"/>
        <v>101.69054795432288</v>
      </c>
      <c r="G236" s="45">
        <f t="shared" si="36"/>
        <v>51.197958802663514</v>
      </c>
    </row>
    <row r="237" spans="1:7" ht="15.75" customHeight="1">
      <c r="A237" s="35">
        <v>3121</v>
      </c>
      <c r="B237" s="38" t="s">
        <v>97</v>
      </c>
      <c r="C237" s="45">
        <v>105173</v>
      </c>
      <c r="D237" s="45">
        <v>208897</v>
      </c>
      <c r="E237" s="45">
        <v>106951</v>
      </c>
      <c r="F237" s="45">
        <f t="shared" si="35"/>
        <v>101.69054795432288</v>
      </c>
      <c r="G237" s="45">
        <f t="shared" si="36"/>
        <v>51.197958802663514</v>
      </c>
    </row>
    <row r="238" spans="1:7" ht="15.75" customHeight="1">
      <c r="A238" s="35">
        <v>313</v>
      </c>
      <c r="B238" s="35" t="s">
        <v>73</v>
      </c>
      <c r="C238" s="45">
        <f>SUM(C239:C240)</f>
        <v>1019388</v>
      </c>
      <c r="D238" s="45">
        <f t="shared" ref="D238:E238" si="41">SUM(D239:D240)</f>
        <v>2161485</v>
      </c>
      <c r="E238" s="45">
        <f t="shared" si="41"/>
        <v>1107156</v>
      </c>
      <c r="F238" s="45">
        <f t="shared" si="35"/>
        <v>108.6098718054362</v>
      </c>
      <c r="G238" s="45">
        <f t="shared" si="36"/>
        <v>51.222007092346232</v>
      </c>
    </row>
    <row r="239" spans="1:7" ht="15.75" customHeight="1">
      <c r="A239" s="35">
        <v>3131</v>
      </c>
      <c r="B239" s="35" t="s">
        <v>99</v>
      </c>
      <c r="C239" s="45">
        <v>558569</v>
      </c>
      <c r="D239" s="45">
        <v>1213322</v>
      </c>
      <c r="E239" s="45">
        <v>606661</v>
      </c>
      <c r="F239" s="45">
        <f t="shared" si="35"/>
        <v>108.60985840603399</v>
      </c>
      <c r="G239" s="45">
        <f t="shared" si="36"/>
        <v>50</v>
      </c>
    </row>
    <row r="240" spans="1:7" ht="15.75" customHeight="1">
      <c r="A240" s="35">
        <v>3132</v>
      </c>
      <c r="B240" s="38" t="s">
        <v>74</v>
      </c>
      <c r="C240" s="45">
        <v>460819</v>
      </c>
      <c r="D240" s="45">
        <v>948163</v>
      </c>
      <c r="E240" s="45">
        <v>500495</v>
      </c>
      <c r="F240" s="45">
        <f t="shared" ref="F240" si="42">SUM(E240/C240)*100</f>
        <v>108.60988804715083</v>
      </c>
      <c r="G240" s="45">
        <f t="shared" ref="G240" si="43">SUM(E240/D240)*100</f>
        <v>52.78575519188157</v>
      </c>
    </row>
    <row r="241" spans="1:7">
      <c r="A241" s="35">
        <v>32</v>
      </c>
      <c r="B241" s="35" t="s">
        <v>9</v>
      </c>
      <c r="C241" s="45">
        <f>SUM(C242+C244)</f>
        <v>8355</v>
      </c>
      <c r="D241" s="45">
        <f>SUM(D244)</f>
        <v>20250</v>
      </c>
      <c r="E241" s="45">
        <f>SUM(E244)</f>
        <v>10125</v>
      </c>
      <c r="F241" s="45">
        <f t="shared" si="35"/>
        <v>121.18491921005385</v>
      </c>
      <c r="G241" s="45">
        <f t="shared" si="36"/>
        <v>50</v>
      </c>
    </row>
    <row r="242" spans="1:7">
      <c r="A242" s="35">
        <v>323</v>
      </c>
      <c r="B242" s="35" t="s">
        <v>19</v>
      </c>
      <c r="C242" s="45">
        <f>SUM(C243)</f>
        <v>1230</v>
      </c>
      <c r="D242" s="45">
        <f t="shared" ref="D242:E242" si="44">SUM(D243)</f>
        <v>0</v>
      </c>
      <c r="E242" s="45">
        <f t="shared" si="44"/>
        <v>0</v>
      </c>
      <c r="F242" s="45">
        <f t="shared" ref="F242:F243" si="45">SUM(E242/C242)*100</f>
        <v>0</v>
      </c>
      <c r="G242" s="45" t="e">
        <f t="shared" ref="G242:G243" si="46">SUM(E242/D242)*100</f>
        <v>#DIV/0!</v>
      </c>
    </row>
    <row r="243" spans="1:7">
      <c r="A243" s="35">
        <v>3237</v>
      </c>
      <c r="B243" s="38" t="s">
        <v>80</v>
      </c>
      <c r="C243" s="45">
        <v>1230</v>
      </c>
      <c r="D243" s="45">
        <v>0</v>
      </c>
      <c r="E243" s="45">
        <v>0</v>
      </c>
      <c r="F243" s="45">
        <f t="shared" si="45"/>
        <v>0</v>
      </c>
      <c r="G243" s="45" t="e">
        <f t="shared" si="46"/>
        <v>#DIV/0!</v>
      </c>
    </row>
    <row r="244" spans="1:7" ht="15.75" customHeight="1">
      <c r="A244" s="35">
        <v>329</v>
      </c>
      <c r="B244" s="35" t="s">
        <v>26</v>
      </c>
      <c r="C244" s="45">
        <f>SUM(C245)</f>
        <v>7125</v>
      </c>
      <c r="D244" s="45">
        <f>SUM(D245)</f>
        <v>20250</v>
      </c>
      <c r="E244" s="45">
        <f>SUM(E245)</f>
        <v>10125</v>
      </c>
      <c r="F244" s="45">
        <f t="shared" si="35"/>
        <v>142.10526315789474</v>
      </c>
      <c r="G244" s="45">
        <f t="shared" si="36"/>
        <v>50</v>
      </c>
    </row>
    <row r="245" spans="1:7" ht="15.75" customHeight="1">
      <c r="A245" s="35">
        <v>3295</v>
      </c>
      <c r="B245" s="35" t="s">
        <v>29</v>
      </c>
      <c r="C245" s="45">
        <v>7125</v>
      </c>
      <c r="D245" s="45">
        <v>20250</v>
      </c>
      <c r="E245" s="45">
        <v>10125</v>
      </c>
      <c r="F245" s="45">
        <f t="shared" si="35"/>
        <v>142.10526315789474</v>
      </c>
      <c r="G245" s="45">
        <f t="shared" si="36"/>
        <v>50</v>
      </c>
    </row>
    <row r="246" spans="1:7" ht="15" customHeight="1"/>
    <row r="247" spans="1:7">
      <c r="A247" s="50" t="s">
        <v>104</v>
      </c>
      <c r="C247" t="s">
        <v>106</v>
      </c>
    </row>
    <row r="248" spans="1:7" ht="15" customHeight="1">
      <c r="A248" s="50" t="s">
        <v>105</v>
      </c>
      <c r="C248" t="s">
        <v>107</v>
      </c>
    </row>
    <row r="249" spans="1:7" ht="15" customHeight="1"/>
    <row r="250" spans="1:7" ht="15" customHeight="1"/>
    <row r="251" spans="1:7" ht="15" customHeight="1"/>
    <row r="252" spans="1:7" ht="15" customHeight="1"/>
    <row r="253" spans="1:7" ht="15" customHeight="1"/>
    <row r="254" spans="1:7" ht="15" customHeight="1"/>
    <row r="255" spans="1:7" ht="15" customHeight="1"/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B66" sqref="B66"/>
    </sheetView>
  </sheetViews>
  <sheetFormatPr defaultRowHeight="15"/>
  <cols>
    <col min="1" max="1" width="11.28515625" customWidth="1"/>
    <col min="2" max="2" width="50.7109375" customWidth="1"/>
    <col min="3" max="3" width="12.42578125" customWidth="1"/>
    <col min="4" max="5" width="12.140625" customWidth="1"/>
    <col min="6" max="6" width="9.7109375" customWidth="1"/>
    <col min="7" max="7" width="9.42578125" customWidth="1"/>
  </cols>
  <sheetData>
    <row r="1" spans="1:7" s="50" customFormat="1" ht="15.75">
      <c r="A1" s="29" t="s">
        <v>152</v>
      </c>
      <c r="B1" s="29"/>
    </row>
    <row r="2" spans="1:7" s="50" customFormat="1" ht="18" customHeight="1">
      <c r="A2" s="29" t="s">
        <v>139</v>
      </c>
      <c r="B2" s="29"/>
    </row>
    <row r="3" spans="1:7">
      <c r="A3" s="31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</row>
    <row r="4" spans="1:7" ht="105">
      <c r="A4" s="34" t="s">
        <v>3</v>
      </c>
      <c r="B4" s="15" t="s">
        <v>4</v>
      </c>
      <c r="C4" s="33" t="s">
        <v>6</v>
      </c>
      <c r="D4" s="33" t="s">
        <v>7</v>
      </c>
      <c r="E4" s="33" t="s">
        <v>5</v>
      </c>
      <c r="F4" s="34" t="s">
        <v>155</v>
      </c>
      <c r="G4" s="34" t="s">
        <v>156</v>
      </c>
    </row>
    <row r="5" spans="1:7">
      <c r="A5" s="34"/>
      <c r="B5" s="15" t="s">
        <v>142</v>
      </c>
      <c r="C5" s="51">
        <f>SUM(C6+C49+C56+C74)</f>
        <v>4208240</v>
      </c>
      <c r="D5" s="51">
        <f>SUM(D6+D49+D56+D74)</f>
        <v>8818312</v>
      </c>
      <c r="E5" s="51">
        <f>SUM(E6+E49+E56+E74)</f>
        <v>4674227</v>
      </c>
      <c r="F5" s="45">
        <f>SUM(E5/C5)*100</f>
        <v>111.07320399977188</v>
      </c>
      <c r="G5" s="45">
        <f>SUM(E5/D5)*100</f>
        <v>53.005915417826003</v>
      </c>
    </row>
    <row r="6" spans="1:7">
      <c r="A6" s="34"/>
      <c r="B6" s="15" t="s">
        <v>147</v>
      </c>
      <c r="C6" s="51">
        <f>SUM(C9+C11+C13+C15+C17+C19+C21)</f>
        <v>4208240</v>
      </c>
      <c r="D6" s="51">
        <f>SUM(D9+D11+D13+D15+D17+D19+D21)</f>
        <v>8707199</v>
      </c>
      <c r="E6" s="51">
        <f>SUM(E9+E11+E13+E15+E17+E19+E21)</f>
        <v>4674227</v>
      </c>
      <c r="F6" s="45">
        <f>SUM(E6/C6)*100</f>
        <v>111.07320399977188</v>
      </c>
      <c r="G6" s="45">
        <f>SUM(E6/D6)*100</f>
        <v>53.682326543817361</v>
      </c>
    </row>
    <row r="7" spans="1:7" ht="45" customHeight="1">
      <c r="A7" s="48" t="s">
        <v>0</v>
      </c>
      <c r="B7" s="57" t="s">
        <v>39</v>
      </c>
      <c r="C7" s="45">
        <f>SUM(C8+C246)</f>
        <v>99095</v>
      </c>
      <c r="D7" s="45">
        <f>SUM(D8+D246)</f>
        <v>164255</v>
      </c>
      <c r="E7" s="45">
        <f>SUM(E8+E246)</f>
        <v>458520</v>
      </c>
      <c r="F7" s="45">
        <f>SUM(E7/C7)*100</f>
        <v>462.70750290125636</v>
      </c>
      <c r="G7" s="45">
        <f>SUM(E7/D7)*100</f>
        <v>279.15131959453288</v>
      </c>
    </row>
    <row r="8" spans="1:7">
      <c r="A8" s="48" t="s">
        <v>91</v>
      </c>
      <c r="B8" s="48" t="s">
        <v>103</v>
      </c>
      <c r="C8" s="45">
        <f>SUM(C23)</f>
        <v>99095</v>
      </c>
      <c r="D8" s="45">
        <f>SUM(D23)</f>
        <v>164255</v>
      </c>
      <c r="E8" s="45">
        <f>SUM(E23)</f>
        <v>458520</v>
      </c>
      <c r="F8" s="45">
        <f t="shared" ref="F8:F23" si="0">SUM(E8/C8)*100</f>
        <v>462.70750290125636</v>
      </c>
      <c r="G8" s="45">
        <f t="shared" ref="G8:G23" si="1">SUM(E8/D8)*100</f>
        <v>279.15131959453288</v>
      </c>
    </row>
    <row r="9" spans="1:7">
      <c r="A9" s="48" t="s">
        <v>43</v>
      </c>
      <c r="B9" s="48" t="s">
        <v>65</v>
      </c>
      <c r="C9" s="45">
        <f>SUM(C10)</f>
        <v>0</v>
      </c>
      <c r="D9" s="45">
        <f>SUM(D10)</f>
        <v>5000</v>
      </c>
      <c r="E9" s="45">
        <f>SUM(E10)</f>
        <v>0</v>
      </c>
      <c r="F9" s="45" t="e">
        <f t="shared" si="0"/>
        <v>#DIV/0!</v>
      </c>
      <c r="G9" s="45">
        <f t="shared" si="1"/>
        <v>0</v>
      </c>
    </row>
    <row r="10" spans="1:7">
      <c r="A10" s="48" t="s">
        <v>43</v>
      </c>
      <c r="B10" s="48" t="s">
        <v>66</v>
      </c>
      <c r="C10" s="45">
        <v>0</v>
      </c>
      <c r="D10" s="45">
        <v>5000</v>
      </c>
      <c r="E10" s="45">
        <v>0</v>
      </c>
      <c r="F10" s="45" t="e">
        <f t="shared" si="0"/>
        <v>#DIV/0!</v>
      </c>
      <c r="G10" s="45">
        <f t="shared" si="1"/>
        <v>0</v>
      </c>
    </row>
    <row r="11" spans="1:7">
      <c r="A11" s="48" t="s">
        <v>43</v>
      </c>
      <c r="B11" s="48" t="s">
        <v>44</v>
      </c>
      <c r="C11" s="45">
        <f>SUM(C12)</f>
        <v>594566</v>
      </c>
      <c r="D11" s="45">
        <f>SUM(D12)</f>
        <v>1414809</v>
      </c>
      <c r="E11" s="45">
        <f>SUM(E12)</f>
        <v>466187</v>
      </c>
      <c r="F11" s="45">
        <f t="shared" si="0"/>
        <v>78.407947982225693</v>
      </c>
      <c r="G11" s="45">
        <f t="shared" si="1"/>
        <v>32.950525477290576</v>
      </c>
    </row>
    <row r="12" spans="1:7">
      <c r="A12" s="48" t="s">
        <v>43</v>
      </c>
      <c r="B12" s="48" t="s">
        <v>45</v>
      </c>
      <c r="C12" s="45">
        <v>594566</v>
      </c>
      <c r="D12" s="45">
        <v>1414809</v>
      </c>
      <c r="E12" s="45">
        <v>466187</v>
      </c>
      <c r="F12" s="45">
        <f t="shared" si="0"/>
        <v>78.407947982225693</v>
      </c>
      <c r="G12" s="45">
        <f t="shared" si="1"/>
        <v>32.950525477290576</v>
      </c>
    </row>
    <row r="13" spans="1:7">
      <c r="A13" s="48" t="s">
        <v>43</v>
      </c>
      <c r="B13" s="52" t="s">
        <v>68</v>
      </c>
      <c r="C13" s="45">
        <f>SUM(C14)</f>
        <v>32475</v>
      </c>
      <c r="D13" s="45">
        <f>SUM(D14)</f>
        <v>29500</v>
      </c>
      <c r="E13" s="45">
        <f>SUM(E14)</f>
        <v>41047</v>
      </c>
      <c r="F13" s="45">
        <f t="shared" si="0"/>
        <v>126.39568899153196</v>
      </c>
      <c r="G13" s="45">
        <f t="shared" si="1"/>
        <v>139.14237288135593</v>
      </c>
    </row>
    <row r="14" spans="1:7">
      <c r="A14" s="48" t="s">
        <v>43</v>
      </c>
      <c r="B14" s="52" t="s">
        <v>69</v>
      </c>
      <c r="C14" s="45">
        <v>32475</v>
      </c>
      <c r="D14" s="45">
        <v>29500</v>
      </c>
      <c r="E14" s="45">
        <v>41047</v>
      </c>
      <c r="F14" s="45">
        <f t="shared" si="0"/>
        <v>126.39568899153196</v>
      </c>
      <c r="G14" s="45">
        <f t="shared" si="1"/>
        <v>139.14237288135593</v>
      </c>
    </row>
    <row r="15" spans="1:7">
      <c r="A15" s="48" t="s">
        <v>43</v>
      </c>
      <c r="B15" s="52" t="s">
        <v>47</v>
      </c>
      <c r="C15" s="45">
        <f>SUM(C16)</f>
        <v>37420</v>
      </c>
      <c r="D15" s="45">
        <f>SUM(D16)</f>
        <v>105500</v>
      </c>
      <c r="E15" s="45">
        <f>SUM(E16)</f>
        <v>22420</v>
      </c>
      <c r="F15" s="45">
        <f t="shared" si="0"/>
        <v>59.914484233030464</v>
      </c>
      <c r="G15" s="45">
        <f t="shared" si="1"/>
        <v>21.251184834123222</v>
      </c>
    </row>
    <row r="16" spans="1:7">
      <c r="A16" s="48" t="s">
        <v>43</v>
      </c>
      <c r="B16" s="52" t="s">
        <v>48</v>
      </c>
      <c r="C16" s="45">
        <v>37420</v>
      </c>
      <c r="D16" s="45">
        <v>105500</v>
      </c>
      <c r="E16" s="45">
        <v>22420</v>
      </c>
      <c r="F16" s="45">
        <f t="shared" si="0"/>
        <v>59.914484233030464</v>
      </c>
      <c r="G16" s="45">
        <f t="shared" si="1"/>
        <v>21.251184834123222</v>
      </c>
    </row>
    <row r="17" spans="1:7">
      <c r="A17" s="48" t="s">
        <v>43</v>
      </c>
      <c r="B17" s="52" t="s">
        <v>57</v>
      </c>
      <c r="C17" s="45">
        <f>SUM(C18)</f>
        <v>600</v>
      </c>
      <c r="D17" s="45">
        <f>SUM(D18)</f>
        <v>40500</v>
      </c>
      <c r="E17" s="45">
        <f>SUM(E18)</f>
        <v>0</v>
      </c>
      <c r="F17" s="45">
        <f t="shared" si="0"/>
        <v>0</v>
      </c>
      <c r="G17" s="45">
        <f t="shared" si="1"/>
        <v>0</v>
      </c>
    </row>
    <row r="18" spans="1:7">
      <c r="A18" s="48" t="s">
        <v>43</v>
      </c>
      <c r="B18" s="52" t="s">
        <v>58</v>
      </c>
      <c r="C18" s="45">
        <v>600</v>
      </c>
      <c r="D18" s="45">
        <v>40500</v>
      </c>
      <c r="E18" s="45">
        <v>0</v>
      </c>
      <c r="F18" s="45">
        <f t="shared" si="0"/>
        <v>0</v>
      </c>
      <c r="G18" s="45">
        <f t="shared" si="1"/>
        <v>0</v>
      </c>
    </row>
    <row r="19" spans="1:7">
      <c r="A19" s="48" t="s">
        <v>43</v>
      </c>
      <c r="B19" s="52" t="s">
        <v>75</v>
      </c>
      <c r="C19" s="45">
        <f>SUM(C20)</f>
        <v>89945</v>
      </c>
      <c r="D19" s="45">
        <f>SUM(D20)</f>
        <v>178133</v>
      </c>
      <c r="E19" s="45">
        <f>SUM(E20)</f>
        <v>458520</v>
      </c>
      <c r="F19" s="45">
        <f t="shared" si="0"/>
        <v>509.77819778753684</v>
      </c>
      <c r="G19" s="45">
        <f t="shared" si="1"/>
        <v>257.40317627839875</v>
      </c>
    </row>
    <row r="20" spans="1:7">
      <c r="A20" s="48" t="s">
        <v>43</v>
      </c>
      <c r="B20" s="52" t="s">
        <v>89</v>
      </c>
      <c r="C20" s="45">
        <v>89945</v>
      </c>
      <c r="D20" s="45">
        <v>178133</v>
      </c>
      <c r="E20" s="45">
        <v>458520</v>
      </c>
      <c r="F20" s="45">
        <f t="shared" si="0"/>
        <v>509.77819778753684</v>
      </c>
      <c r="G20" s="45">
        <f t="shared" si="1"/>
        <v>257.40317627839875</v>
      </c>
    </row>
    <row r="21" spans="1:7">
      <c r="A21" s="48" t="s">
        <v>43</v>
      </c>
      <c r="B21" s="52" t="s">
        <v>62</v>
      </c>
      <c r="C21" s="45">
        <f>SUM(C22)</f>
        <v>3453234</v>
      </c>
      <c r="D21" s="45">
        <f>SUM(D22)</f>
        <v>6933757</v>
      </c>
      <c r="E21" s="45">
        <f>SUM(E22)</f>
        <v>3686053</v>
      </c>
      <c r="F21" s="45">
        <f t="shared" si="0"/>
        <v>106.74205686611448</v>
      </c>
      <c r="G21" s="45">
        <f t="shared" si="1"/>
        <v>53.160977519114091</v>
      </c>
    </row>
    <row r="22" spans="1:7">
      <c r="A22" s="48" t="s">
        <v>43</v>
      </c>
      <c r="B22" s="52" t="s">
        <v>63</v>
      </c>
      <c r="C22" s="45">
        <v>3453234</v>
      </c>
      <c r="D22" s="45">
        <v>6933757</v>
      </c>
      <c r="E22" s="45">
        <v>3686053</v>
      </c>
      <c r="F22" s="45">
        <f t="shared" si="0"/>
        <v>106.74205686611448</v>
      </c>
      <c r="G22" s="45">
        <f t="shared" si="1"/>
        <v>53.160977519114091</v>
      </c>
    </row>
    <row r="23" spans="1:7">
      <c r="A23" s="48" t="s">
        <v>1</v>
      </c>
      <c r="B23" s="48" t="s">
        <v>46</v>
      </c>
      <c r="C23" s="45">
        <f>SUM(C24+C62+C71+C132+C140+C168+C194+C204+C216)</f>
        <v>99095</v>
      </c>
      <c r="D23" s="45">
        <f>SUM(D24+D62+D71+D132+D140+D168+D194+D204+D216)</f>
        <v>164255</v>
      </c>
      <c r="E23" s="45">
        <f>SUM(E24+E62+E71+E132+E140+E168+E194+E204+E216)</f>
        <v>458520</v>
      </c>
      <c r="F23" s="45">
        <f t="shared" si="0"/>
        <v>462.70750290125636</v>
      </c>
      <c r="G23" s="45">
        <f t="shared" si="1"/>
        <v>279.15131959453288</v>
      </c>
    </row>
    <row r="24" spans="1:7">
      <c r="A24" s="48" t="s">
        <v>2</v>
      </c>
      <c r="B24" s="48" t="s">
        <v>40</v>
      </c>
      <c r="C24" s="45">
        <v>0</v>
      </c>
      <c r="D24" s="45">
        <v>0</v>
      </c>
      <c r="E24" s="45">
        <v>0</v>
      </c>
      <c r="F24" s="45" t="e">
        <f t="shared" ref="F24:F71" si="2">SUM(E24/C24)*100</f>
        <v>#DIV/0!</v>
      </c>
      <c r="G24" s="45" t="e">
        <f t="shared" ref="G24:G71" si="3">SUM(E24/D24)*100</f>
        <v>#DIV/0!</v>
      </c>
    </row>
    <row r="25" spans="1:7">
      <c r="A25" s="58" t="s">
        <v>43</v>
      </c>
      <c r="B25" s="53" t="s">
        <v>65</v>
      </c>
      <c r="C25" s="45">
        <f t="shared" ref="C25:E29" si="4">SUM(C26)</f>
        <v>0</v>
      </c>
      <c r="D25" s="45">
        <f t="shared" si="4"/>
        <v>5000</v>
      </c>
      <c r="E25" s="45">
        <f t="shared" si="4"/>
        <v>0</v>
      </c>
      <c r="F25" s="45" t="e">
        <f t="shared" si="2"/>
        <v>#DIV/0!</v>
      </c>
      <c r="G25" s="45">
        <f t="shared" si="3"/>
        <v>0</v>
      </c>
    </row>
    <row r="26" spans="1:7">
      <c r="A26" s="59" t="s">
        <v>43</v>
      </c>
      <c r="B26" s="53" t="s">
        <v>66</v>
      </c>
      <c r="C26" s="45">
        <f t="shared" si="4"/>
        <v>0</v>
      </c>
      <c r="D26" s="45">
        <f t="shared" si="4"/>
        <v>5000</v>
      </c>
      <c r="E26" s="45">
        <f t="shared" si="4"/>
        <v>0</v>
      </c>
      <c r="F26" s="45" t="e">
        <f t="shared" si="2"/>
        <v>#DIV/0!</v>
      </c>
      <c r="G26" s="45">
        <f t="shared" si="3"/>
        <v>0</v>
      </c>
    </row>
    <row r="27" spans="1:7">
      <c r="A27" s="48">
        <v>6</v>
      </c>
      <c r="B27" s="52" t="s">
        <v>140</v>
      </c>
      <c r="C27" s="45">
        <f t="shared" si="4"/>
        <v>0</v>
      </c>
      <c r="D27" s="45">
        <f t="shared" si="4"/>
        <v>5000</v>
      </c>
      <c r="E27" s="45">
        <f t="shared" si="4"/>
        <v>0</v>
      </c>
      <c r="F27" s="45" t="e">
        <f t="shared" si="2"/>
        <v>#DIV/0!</v>
      </c>
      <c r="G27" s="45">
        <f t="shared" si="3"/>
        <v>0</v>
      </c>
    </row>
    <row r="28" spans="1:7" ht="30">
      <c r="A28" s="48">
        <v>67</v>
      </c>
      <c r="B28" s="57" t="s">
        <v>127</v>
      </c>
      <c r="C28" s="45">
        <f t="shared" si="4"/>
        <v>0</v>
      </c>
      <c r="D28" s="45">
        <f t="shared" si="4"/>
        <v>5000</v>
      </c>
      <c r="E28" s="45">
        <f t="shared" si="4"/>
        <v>0</v>
      </c>
      <c r="F28" s="45" t="e">
        <f t="shared" si="2"/>
        <v>#DIV/0!</v>
      </c>
      <c r="G28" s="45">
        <f t="shared" si="3"/>
        <v>0</v>
      </c>
    </row>
    <row r="29" spans="1:7" ht="30">
      <c r="A29" s="48">
        <v>671</v>
      </c>
      <c r="B29" s="57" t="s">
        <v>128</v>
      </c>
      <c r="C29" s="45">
        <f t="shared" si="4"/>
        <v>0</v>
      </c>
      <c r="D29" s="46">
        <f t="shared" si="4"/>
        <v>5000</v>
      </c>
      <c r="E29" s="45">
        <f t="shared" si="4"/>
        <v>0</v>
      </c>
      <c r="F29" s="45" t="e">
        <f t="shared" si="2"/>
        <v>#DIV/0!</v>
      </c>
      <c r="G29" s="45">
        <f t="shared" si="3"/>
        <v>0</v>
      </c>
    </row>
    <row r="30" spans="1:7" ht="30">
      <c r="A30" s="48">
        <v>6711</v>
      </c>
      <c r="B30" s="57" t="s">
        <v>129</v>
      </c>
      <c r="C30" s="45"/>
      <c r="D30" s="45">
        <v>5000</v>
      </c>
      <c r="E30" s="45">
        <v>0</v>
      </c>
      <c r="F30" s="45" t="e">
        <f t="shared" si="2"/>
        <v>#DIV/0!</v>
      </c>
      <c r="G30" s="45">
        <f t="shared" si="3"/>
        <v>0</v>
      </c>
    </row>
    <row r="31" spans="1:7">
      <c r="A31" s="58" t="s">
        <v>43</v>
      </c>
      <c r="B31" s="53" t="s">
        <v>44</v>
      </c>
      <c r="C31" s="45">
        <f t="shared" ref="C31:E33" si="5">SUM(C32)</f>
        <v>594566</v>
      </c>
      <c r="D31" s="45">
        <f t="shared" si="5"/>
        <v>1414809</v>
      </c>
      <c r="E31" s="45">
        <f t="shared" si="5"/>
        <v>466187</v>
      </c>
      <c r="F31" s="45">
        <f t="shared" si="2"/>
        <v>78.407947982225693</v>
      </c>
      <c r="G31" s="45">
        <f t="shared" si="3"/>
        <v>32.950525477290576</v>
      </c>
    </row>
    <row r="32" spans="1:7">
      <c r="A32" s="59" t="s">
        <v>43</v>
      </c>
      <c r="B32" s="53" t="s">
        <v>45</v>
      </c>
      <c r="C32" s="45">
        <f t="shared" si="5"/>
        <v>594566</v>
      </c>
      <c r="D32" s="45">
        <f t="shared" si="5"/>
        <v>1414809</v>
      </c>
      <c r="E32" s="45">
        <f t="shared" si="5"/>
        <v>466187</v>
      </c>
      <c r="F32" s="45">
        <f t="shared" si="2"/>
        <v>78.407947982225693</v>
      </c>
      <c r="G32" s="45">
        <f t="shared" si="3"/>
        <v>32.950525477290576</v>
      </c>
    </row>
    <row r="33" spans="1:7">
      <c r="A33" s="48">
        <v>6</v>
      </c>
      <c r="B33" s="52" t="s">
        <v>140</v>
      </c>
      <c r="C33" s="45">
        <f>SUM(C34)</f>
        <v>594566</v>
      </c>
      <c r="D33" s="45">
        <f t="shared" si="5"/>
        <v>1414809</v>
      </c>
      <c r="E33" s="45">
        <f t="shared" si="5"/>
        <v>466187</v>
      </c>
      <c r="F33" s="45">
        <f t="shared" si="2"/>
        <v>78.407947982225693</v>
      </c>
      <c r="G33" s="45">
        <f t="shared" si="3"/>
        <v>32.950525477290576</v>
      </c>
    </row>
    <row r="34" spans="1:7" ht="30">
      <c r="A34" s="48">
        <v>67</v>
      </c>
      <c r="B34" s="57" t="s">
        <v>127</v>
      </c>
      <c r="C34" s="45">
        <f t="shared" ref="C34:E35" si="6">SUM(C35)</f>
        <v>594566</v>
      </c>
      <c r="D34" s="45">
        <f t="shared" si="6"/>
        <v>1414809</v>
      </c>
      <c r="E34" s="45">
        <f t="shared" si="6"/>
        <v>466187</v>
      </c>
      <c r="F34" s="45">
        <f t="shared" si="2"/>
        <v>78.407947982225693</v>
      </c>
      <c r="G34" s="45">
        <f t="shared" si="3"/>
        <v>32.950525477290576</v>
      </c>
    </row>
    <row r="35" spans="1:7" ht="30">
      <c r="A35" s="48">
        <v>671</v>
      </c>
      <c r="B35" s="57" t="s">
        <v>128</v>
      </c>
      <c r="C35" s="45">
        <f t="shared" si="6"/>
        <v>594566</v>
      </c>
      <c r="D35" s="46">
        <f t="shared" si="6"/>
        <v>1414809</v>
      </c>
      <c r="E35" s="45">
        <f t="shared" si="6"/>
        <v>466187</v>
      </c>
      <c r="F35" s="45">
        <f t="shared" si="2"/>
        <v>78.407947982225693</v>
      </c>
      <c r="G35" s="45">
        <f t="shared" si="3"/>
        <v>32.950525477290576</v>
      </c>
    </row>
    <row r="36" spans="1:7" ht="30">
      <c r="A36" s="48">
        <v>6711</v>
      </c>
      <c r="B36" s="57" t="s">
        <v>129</v>
      </c>
      <c r="C36" s="45">
        <v>594566</v>
      </c>
      <c r="D36" s="45">
        <v>1414809</v>
      </c>
      <c r="E36" s="45">
        <v>466187</v>
      </c>
      <c r="F36" s="45">
        <f t="shared" si="2"/>
        <v>78.407947982225693</v>
      </c>
      <c r="G36" s="45">
        <f t="shared" si="3"/>
        <v>32.950525477290576</v>
      </c>
    </row>
    <row r="37" spans="1:7">
      <c r="A37" s="58" t="s">
        <v>43</v>
      </c>
      <c r="B37" s="53" t="s">
        <v>68</v>
      </c>
      <c r="C37" s="45">
        <f t="shared" ref="C37:E41" si="7">SUM(C38)</f>
        <v>32475</v>
      </c>
      <c r="D37" s="45">
        <f t="shared" si="7"/>
        <v>29500</v>
      </c>
      <c r="E37" s="45">
        <f t="shared" si="7"/>
        <v>41047</v>
      </c>
      <c r="F37" s="45">
        <f t="shared" si="2"/>
        <v>126.39568899153196</v>
      </c>
      <c r="G37" s="45">
        <f t="shared" si="3"/>
        <v>139.14237288135593</v>
      </c>
    </row>
    <row r="38" spans="1:7">
      <c r="A38" s="59" t="s">
        <v>43</v>
      </c>
      <c r="B38" s="53" t="s">
        <v>69</v>
      </c>
      <c r="C38" s="45">
        <f t="shared" si="7"/>
        <v>32475</v>
      </c>
      <c r="D38" s="45">
        <f t="shared" si="7"/>
        <v>29500</v>
      </c>
      <c r="E38" s="45">
        <f t="shared" si="7"/>
        <v>41047</v>
      </c>
      <c r="F38" s="45">
        <f t="shared" si="2"/>
        <v>126.39568899153196</v>
      </c>
      <c r="G38" s="45">
        <f t="shared" si="3"/>
        <v>139.14237288135593</v>
      </c>
    </row>
    <row r="39" spans="1:7">
      <c r="A39" s="48">
        <v>6</v>
      </c>
      <c r="B39" s="52" t="s">
        <v>140</v>
      </c>
      <c r="C39" s="45">
        <f t="shared" si="7"/>
        <v>32475</v>
      </c>
      <c r="D39" s="45">
        <f t="shared" si="7"/>
        <v>29500</v>
      </c>
      <c r="E39" s="45">
        <f t="shared" si="7"/>
        <v>41047</v>
      </c>
      <c r="F39" s="45">
        <f t="shared" si="2"/>
        <v>126.39568899153196</v>
      </c>
      <c r="G39" s="45">
        <f t="shared" si="3"/>
        <v>139.14237288135593</v>
      </c>
    </row>
    <row r="40" spans="1:7" ht="30">
      <c r="A40" s="48">
        <v>67</v>
      </c>
      <c r="B40" s="57" t="s">
        <v>127</v>
      </c>
      <c r="C40" s="45">
        <f t="shared" si="7"/>
        <v>32475</v>
      </c>
      <c r="D40" s="45">
        <f t="shared" si="7"/>
        <v>29500</v>
      </c>
      <c r="E40" s="45">
        <f t="shared" si="7"/>
        <v>41047</v>
      </c>
      <c r="F40" s="45">
        <f t="shared" si="2"/>
        <v>126.39568899153196</v>
      </c>
      <c r="G40" s="45">
        <f t="shared" si="3"/>
        <v>139.14237288135593</v>
      </c>
    </row>
    <row r="41" spans="1:7" ht="30">
      <c r="A41" s="48">
        <v>671</v>
      </c>
      <c r="B41" s="57" t="s">
        <v>128</v>
      </c>
      <c r="C41" s="45">
        <f t="shared" si="7"/>
        <v>32475</v>
      </c>
      <c r="D41" s="46">
        <f t="shared" si="7"/>
        <v>29500</v>
      </c>
      <c r="E41" s="45">
        <f t="shared" si="7"/>
        <v>41047</v>
      </c>
      <c r="F41" s="45">
        <f t="shared" si="2"/>
        <v>126.39568899153196</v>
      </c>
      <c r="G41" s="45">
        <f t="shared" si="3"/>
        <v>139.14237288135593</v>
      </c>
    </row>
    <row r="42" spans="1:7" ht="30">
      <c r="A42" s="48">
        <v>6711</v>
      </c>
      <c r="B42" s="57" t="s">
        <v>129</v>
      </c>
      <c r="C42" s="45">
        <v>32475</v>
      </c>
      <c r="D42" s="45">
        <v>29500</v>
      </c>
      <c r="E42" s="45">
        <v>41047</v>
      </c>
      <c r="F42" s="45">
        <f t="shared" si="2"/>
        <v>126.39568899153196</v>
      </c>
      <c r="G42" s="45">
        <f t="shared" si="3"/>
        <v>139.14237288135593</v>
      </c>
    </row>
    <row r="43" spans="1:7">
      <c r="A43" s="58" t="s">
        <v>43</v>
      </c>
      <c r="B43" s="53" t="s">
        <v>47</v>
      </c>
      <c r="C43" s="45">
        <f t="shared" ref="C43:E47" si="8">SUM(C44)</f>
        <v>37420</v>
      </c>
      <c r="D43" s="45">
        <f t="shared" si="8"/>
        <v>105500</v>
      </c>
      <c r="E43" s="45">
        <f t="shared" si="8"/>
        <v>22420</v>
      </c>
      <c r="F43" s="45">
        <f t="shared" si="2"/>
        <v>59.914484233030464</v>
      </c>
      <c r="G43" s="45">
        <f t="shared" si="3"/>
        <v>21.251184834123222</v>
      </c>
    </row>
    <row r="44" spans="1:7">
      <c r="A44" s="59" t="s">
        <v>43</v>
      </c>
      <c r="B44" s="53" t="s">
        <v>48</v>
      </c>
      <c r="C44" s="45">
        <f t="shared" si="8"/>
        <v>37420</v>
      </c>
      <c r="D44" s="45">
        <f t="shared" si="8"/>
        <v>105500</v>
      </c>
      <c r="E44" s="45">
        <f t="shared" si="8"/>
        <v>22420</v>
      </c>
      <c r="F44" s="45">
        <f t="shared" si="2"/>
        <v>59.914484233030464</v>
      </c>
      <c r="G44" s="45">
        <f t="shared" si="3"/>
        <v>21.251184834123222</v>
      </c>
    </row>
    <row r="45" spans="1:7">
      <c r="A45" s="48">
        <v>6</v>
      </c>
      <c r="B45" s="52" t="s">
        <v>140</v>
      </c>
      <c r="C45" s="45">
        <f t="shared" si="8"/>
        <v>37420</v>
      </c>
      <c r="D45" s="45">
        <f t="shared" si="8"/>
        <v>105500</v>
      </c>
      <c r="E45" s="45">
        <f t="shared" si="8"/>
        <v>22420</v>
      </c>
      <c r="F45" s="45">
        <f t="shared" si="2"/>
        <v>59.914484233030464</v>
      </c>
      <c r="G45" s="45">
        <f t="shared" si="3"/>
        <v>21.251184834123222</v>
      </c>
    </row>
    <row r="46" spans="1:7" ht="30">
      <c r="A46" s="48">
        <v>66</v>
      </c>
      <c r="B46" s="57" t="s">
        <v>124</v>
      </c>
      <c r="C46" s="45">
        <f t="shared" si="8"/>
        <v>37420</v>
      </c>
      <c r="D46" s="45">
        <f t="shared" si="8"/>
        <v>105500</v>
      </c>
      <c r="E46" s="45">
        <f t="shared" si="8"/>
        <v>22420</v>
      </c>
      <c r="F46" s="45">
        <f t="shared" si="2"/>
        <v>59.914484233030464</v>
      </c>
      <c r="G46" s="45">
        <f t="shared" si="3"/>
        <v>21.251184834123222</v>
      </c>
    </row>
    <row r="47" spans="1:7">
      <c r="A47" s="48">
        <v>661</v>
      </c>
      <c r="B47" s="57" t="s">
        <v>125</v>
      </c>
      <c r="C47" s="45">
        <f t="shared" si="8"/>
        <v>37420</v>
      </c>
      <c r="D47" s="46">
        <f t="shared" si="8"/>
        <v>105500</v>
      </c>
      <c r="E47" s="45">
        <f t="shared" si="8"/>
        <v>22420</v>
      </c>
      <c r="F47" s="45">
        <f t="shared" si="2"/>
        <v>59.914484233030464</v>
      </c>
      <c r="G47" s="45">
        <f t="shared" si="3"/>
        <v>21.251184834123222</v>
      </c>
    </row>
    <row r="48" spans="1:7">
      <c r="A48" s="48">
        <v>6615</v>
      </c>
      <c r="B48" s="48" t="s">
        <v>126</v>
      </c>
      <c r="C48" s="45">
        <v>37420</v>
      </c>
      <c r="D48" s="45">
        <v>105500</v>
      </c>
      <c r="E48" s="45">
        <v>22420</v>
      </c>
      <c r="F48" s="45">
        <f t="shared" si="2"/>
        <v>59.914484233030464</v>
      </c>
      <c r="G48" s="45">
        <f t="shared" si="3"/>
        <v>21.251184834123222</v>
      </c>
    </row>
    <row r="49" spans="1:7">
      <c r="A49" s="58">
        <v>92</v>
      </c>
      <c r="B49" s="60"/>
      <c r="C49" s="45"/>
      <c r="D49" s="45">
        <v>37000</v>
      </c>
      <c r="E49" s="45"/>
      <c r="F49" s="45"/>
      <c r="G49" s="45"/>
    </row>
    <row r="50" spans="1:7">
      <c r="A50" s="58" t="s">
        <v>43</v>
      </c>
      <c r="B50" s="53" t="s">
        <v>57</v>
      </c>
      <c r="C50" s="45">
        <f>SUM(C51)</f>
        <v>600</v>
      </c>
      <c r="D50" s="45">
        <f>SUM(D51)</f>
        <v>40500</v>
      </c>
      <c r="E50" s="45">
        <f>SUM(E51)</f>
        <v>0</v>
      </c>
      <c r="F50" s="45">
        <f t="shared" si="2"/>
        <v>0</v>
      </c>
      <c r="G50" s="45">
        <f t="shared" si="3"/>
        <v>0</v>
      </c>
    </row>
    <row r="51" spans="1:7">
      <c r="A51" s="59" t="s">
        <v>43</v>
      </c>
      <c r="B51" s="53" t="s">
        <v>58</v>
      </c>
      <c r="C51" s="45">
        <f>SUM(C53)</f>
        <v>600</v>
      </c>
      <c r="D51" s="45">
        <f>SUM(D53)</f>
        <v>40500</v>
      </c>
      <c r="E51" s="45">
        <f>SUM(E53)</f>
        <v>0</v>
      </c>
      <c r="F51" s="45">
        <f t="shared" si="2"/>
        <v>0</v>
      </c>
      <c r="G51" s="45">
        <f t="shared" si="3"/>
        <v>0</v>
      </c>
    </row>
    <row r="52" spans="1:7">
      <c r="A52" s="48">
        <v>6</v>
      </c>
      <c r="B52" s="52" t="s">
        <v>140</v>
      </c>
      <c r="C52" s="45">
        <f>SUM(C53)</f>
        <v>600</v>
      </c>
      <c r="D52" s="45">
        <f>SUM(D53)</f>
        <v>40500</v>
      </c>
      <c r="E52" s="45">
        <f>SUM(E53)</f>
        <v>0</v>
      </c>
      <c r="F52" s="45">
        <f t="shared" si="2"/>
        <v>0</v>
      </c>
      <c r="G52" s="45">
        <f t="shared" si="3"/>
        <v>0</v>
      </c>
    </row>
    <row r="53" spans="1:7" ht="30">
      <c r="A53" s="57">
        <v>65</v>
      </c>
      <c r="B53" s="57" t="s">
        <v>120</v>
      </c>
      <c r="C53" s="45">
        <f t="shared" ref="C53:E54" si="9">SUM(C54)</f>
        <v>600</v>
      </c>
      <c r="D53" s="45">
        <f t="shared" si="9"/>
        <v>40500</v>
      </c>
      <c r="E53" s="45">
        <f t="shared" si="9"/>
        <v>0</v>
      </c>
      <c r="F53" s="45">
        <f t="shared" si="2"/>
        <v>0</v>
      </c>
      <c r="G53" s="45">
        <f t="shared" si="3"/>
        <v>0</v>
      </c>
    </row>
    <row r="54" spans="1:7">
      <c r="A54" s="48">
        <v>652</v>
      </c>
      <c r="B54" s="57" t="s">
        <v>121</v>
      </c>
      <c r="C54" s="45">
        <f t="shared" si="9"/>
        <v>600</v>
      </c>
      <c r="D54" s="46">
        <f t="shared" si="9"/>
        <v>40500</v>
      </c>
      <c r="E54" s="45">
        <f t="shared" si="9"/>
        <v>0</v>
      </c>
      <c r="F54" s="45">
        <f t="shared" si="2"/>
        <v>0</v>
      </c>
      <c r="G54" s="45">
        <f t="shared" si="3"/>
        <v>0</v>
      </c>
    </row>
    <row r="55" spans="1:7">
      <c r="A55" s="48">
        <v>6526</v>
      </c>
      <c r="B55" s="48" t="s">
        <v>122</v>
      </c>
      <c r="C55" s="45">
        <v>600</v>
      </c>
      <c r="D55" s="45">
        <v>40500</v>
      </c>
      <c r="E55" s="45">
        <v>0</v>
      </c>
      <c r="F55" s="45">
        <f t="shared" si="2"/>
        <v>0</v>
      </c>
      <c r="G55" s="45">
        <f t="shared" si="3"/>
        <v>0</v>
      </c>
    </row>
    <row r="56" spans="1:7">
      <c r="A56" s="58">
        <v>92</v>
      </c>
      <c r="B56" s="60"/>
      <c r="C56" s="45"/>
      <c r="D56" s="45">
        <v>71670</v>
      </c>
      <c r="E56" s="45"/>
      <c r="F56" s="45"/>
      <c r="G56" s="45"/>
    </row>
    <row r="57" spans="1:7">
      <c r="A57" s="58" t="s">
        <v>43</v>
      </c>
      <c r="B57" s="52" t="s">
        <v>75</v>
      </c>
      <c r="C57" s="45">
        <f>SUM(C58)</f>
        <v>89945</v>
      </c>
      <c r="D57" s="45">
        <f>SUM(D58)</f>
        <v>178133</v>
      </c>
      <c r="E57" s="45">
        <f>SUM(E58)</f>
        <v>458520</v>
      </c>
      <c r="F57" s="45">
        <f t="shared" si="2"/>
        <v>509.77819778753684</v>
      </c>
      <c r="G57" s="45">
        <f t="shared" si="3"/>
        <v>257.40317627839875</v>
      </c>
    </row>
    <row r="58" spans="1:7">
      <c r="A58" s="59" t="s">
        <v>43</v>
      </c>
      <c r="B58" s="52" t="s">
        <v>76</v>
      </c>
      <c r="C58" s="45">
        <f>SUM(C60)</f>
        <v>89945</v>
      </c>
      <c r="D58" s="45">
        <f>SUM(D60)</f>
        <v>178133</v>
      </c>
      <c r="E58" s="45">
        <f>SUM(E60)</f>
        <v>458520</v>
      </c>
      <c r="F58" s="45">
        <f t="shared" si="2"/>
        <v>509.77819778753684</v>
      </c>
      <c r="G58" s="45">
        <f t="shared" si="3"/>
        <v>257.40317627839875</v>
      </c>
    </row>
    <row r="59" spans="1:7">
      <c r="A59" s="48">
        <v>6</v>
      </c>
      <c r="B59" s="48" t="s">
        <v>111</v>
      </c>
      <c r="C59" s="45">
        <f>SUM(C60)</f>
        <v>89945</v>
      </c>
      <c r="D59" s="45">
        <f>SUM(D60)</f>
        <v>178133</v>
      </c>
      <c r="E59" s="45">
        <f>SUM(E60)</f>
        <v>458520</v>
      </c>
      <c r="F59" s="45">
        <f t="shared" si="2"/>
        <v>509.77819778753684</v>
      </c>
      <c r="G59" s="45">
        <f t="shared" si="3"/>
        <v>257.40317627839875</v>
      </c>
    </row>
    <row r="60" spans="1:7" ht="30">
      <c r="A60" s="48">
        <v>63</v>
      </c>
      <c r="B60" s="57" t="s">
        <v>112</v>
      </c>
      <c r="C60" s="45">
        <f>SUM(C61+C63)</f>
        <v>89945</v>
      </c>
      <c r="D60" s="45">
        <f>SUM(D61+D63)</f>
        <v>178133</v>
      </c>
      <c r="E60" s="45">
        <f t="shared" ref="C60:E61" si="10">SUM(E61)</f>
        <v>458520</v>
      </c>
      <c r="F60" s="45">
        <f t="shared" si="2"/>
        <v>509.77819778753684</v>
      </c>
      <c r="G60" s="45">
        <f t="shared" si="3"/>
        <v>257.40317627839875</v>
      </c>
    </row>
    <row r="61" spans="1:7">
      <c r="A61" s="48">
        <v>638</v>
      </c>
      <c r="B61" s="48" t="s">
        <v>116</v>
      </c>
      <c r="C61" s="45">
        <f t="shared" si="10"/>
        <v>79595</v>
      </c>
      <c r="D61" s="46">
        <f t="shared" si="10"/>
        <v>120446</v>
      </c>
      <c r="E61" s="45">
        <f t="shared" si="10"/>
        <v>458520</v>
      </c>
      <c r="F61" s="45">
        <f t="shared" si="2"/>
        <v>576.06633582511461</v>
      </c>
      <c r="G61" s="45">
        <f t="shared" si="3"/>
        <v>380.68512030287434</v>
      </c>
    </row>
    <row r="62" spans="1:7">
      <c r="A62" s="48">
        <v>6381</v>
      </c>
      <c r="B62" s="48" t="s">
        <v>117</v>
      </c>
      <c r="C62" s="45">
        <v>79595</v>
      </c>
      <c r="D62" s="45">
        <v>120446</v>
      </c>
      <c r="E62" s="45">
        <v>458520</v>
      </c>
      <c r="F62" s="45">
        <f t="shared" si="2"/>
        <v>576.06633582511461</v>
      </c>
      <c r="G62" s="45">
        <f t="shared" si="3"/>
        <v>380.68512030287434</v>
      </c>
    </row>
    <row r="63" spans="1:7">
      <c r="A63" s="48">
        <v>639</v>
      </c>
      <c r="B63" s="48" t="s">
        <v>118</v>
      </c>
      <c r="C63" s="45">
        <f>SUM(C64)</f>
        <v>10350</v>
      </c>
      <c r="D63" s="46">
        <f>SUM(D64)</f>
        <v>57687</v>
      </c>
      <c r="E63" s="45">
        <f>SUM(E64)</f>
        <v>23306</v>
      </c>
      <c r="F63" s="45">
        <f t="shared" si="2"/>
        <v>225.17874396135267</v>
      </c>
      <c r="G63" s="45">
        <f t="shared" si="3"/>
        <v>40.400783538752236</v>
      </c>
    </row>
    <row r="64" spans="1:7" ht="30">
      <c r="A64" s="57">
        <v>6393</v>
      </c>
      <c r="B64" s="57" t="s">
        <v>119</v>
      </c>
      <c r="C64" s="45">
        <v>10350</v>
      </c>
      <c r="D64" s="45">
        <v>57687</v>
      </c>
      <c r="E64" s="45">
        <v>23306</v>
      </c>
      <c r="F64" s="45">
        <f t="shared" si="2"/>
        <v>225.17874396135267</v>
      </c>
      <c r="G64" s="45">
        <f t="shared" si="3"/>
        <v>40.400783538752236</v>
      </c>
    </row>
    <row r="65" spans="1:7">
      <c r="A65" s="58" t="s">
        <v>43</v>
      </c>
      <c r="B65" s="53" t="s">
        <v>62</v>
      </c>
      <c r="C65" s="45">
        <f>SUM(C66)</f>
        <v>3453234</v>
      </c>
      <c r="D65" s="45">
        <f>SUM(D66)</f>
        <v>6933757</v>
      </c>
      <c r="E65" s="45">
        <f>SUM(E66)</f>
        <v>3686053</v>
      </c>
      <c r="F65" s="45">
        <f t="shared" si="2"/>
        <v>106.74205686611448</v>
      </c>
      <c r="G65" s="45">
        <f t="shared" si="3"/>
        <v>53.160977519114091</v>
      </c>
    </row>
    <row r="66" spans="1:7">
      <c r="A66" s="59" t="s">
        <v>43</v>
      </c>
      <c r="B66" s="53" t="s">
        <v>63</v>
      </c>
      <c r="C66" s="45">
        <f>SUM(C67)</f>
        <v>3453234</v>
      </c>
      <c r="D66" s="45">
        <f>SUM(D68)</f>
        <v>6933757</v>
      </c>
      <c r="E66" s="45">
        <f>SUM(E68)</f>
        <v>3686053</v>
      </c>
      <c r="F66" s="45">
        <f t="shared" si="2"/>
        <v>106.74205686611448</v>
      </c>
      <c r="G66" s="45">
        <f t="shared" si="3"/>
        <v>53.160977519114091</v>
      </c>
    </row>
    <row r="67" spans="1:7">
      <c r="A67" s="48">
        <v>6</v>
      </c>
      <c r="B67" s="48" t="s">
        <v>111</v>
      </c>
      <c r="C67" s="45">
        <f>SUM(C68+C72)</f>
        <v>3453234</v>
      </c>
      <c r="D67" s="45">
        <f>SUM(D68)</f>
        <v>6933757</v>
      </c>
      <c r="E67" s="45">
        <f>SUM(E68)</f>
        <v>3686053</v>
      </c>
      <c r="F67" s="45">
        <f t="shared" si="2"/>
        <v>106.74205686611448</v>
      </c>
      <c r="G67" s="45">
        <f t="shared" si="3"/>
        <v>53.160977519114091</v>
      </c>
    </row>
    <row r="68" spans="1:7" ht="30">
      <c r="A68" s="48">
        <v>63</v>
      </c>
      <c r="B68" s="57" t="s">
        <v>112</v>
      </c>
      <c r="C68" s="45">
        <f t="shared" ref="C68:E69" si="11">SUM(C69)</f>
        <v>3446109</v>
      </c>
      <c r="D68" s="45">
        <f t="shared" si="11"/>
        <v>6933757</v>
      </c>
      <c r="E68" s="45">
        <f t="shared" si="11"/>
        <v>3686053</v>
      </c>
      <c r="F68" s="45">
        <f t="shared" si="2"/>
        <v>106.96275132330406</v>
      </c>
      <c r="G68" s="45">
        <f t="shared" si="3"/>
        <v>53.160977519114091</v>
      </c>
    </row>
    <row r="69" spans="1:7" ht="30">
      <c r="A69" s="48">
        <v>636</v>
      </c>
      <c r="B69" s="57" t="s">
        <v>113</v>
      </c>
      <c r="C69" s="45">
        <f>SUM(C70:C71)</f>
        <v>3446109</v>
      </c>
      <c r="D69" s="46">
        <f>SUM(D70+D71)</f>
        <v>6933757</v>
      </c>
      <c r="E69" s="45">
        <f t="shared" si="11"/>
        <v>3686053</v>
      </c>
      <c r="F69" s="45">
        <f t="shared" si="2"/>
        <v>106.96275132330406</v>
      </c>
      <c r="G69" s="45">
        <f t="shared" si="3"/>
        <v>53.160977519114091</v>
      </c>
    </row>
    <row r="70" spans="1:7" ht="30">
      <c r="A70" s="48">
        <v>6361</v>
      </c>
      <c r="B70" s="57" t="s">
        <v>114</v>
      </c>
      <c r="C70" s="45">
        <v>3426609</v>
      </c>
      <c r="D70" s="45">
        <v>6889948</v>
      </c>
      <c r="E70" s="45">
        <v>3686053</v>
      </c>
      <c r="F70" s="45">
        <f t="shared" si="2"/>
        <v>107.57145037557538</v>
      </c>
      <c r="G70" s="45">
        <f t="shared" si="3"/>
        <v>53.498995928561435</v>
      </c>
    </row>
    <row r="71" spans="1:7" ht="30">
      <c r="A71" s="52">
        <v>6362</v>
      </c>
      <c r="B71" s="57" t="s">
        <v>115</v>
      </c>
      <c r="C71" s="45">
        <v>19500</v>
      </c>
      <c r="D71" s="45">
        <v>43809</v>
      </c>
      <c r="E71" s="45">
        <v>0</v>
      </c>
      <c r="F71" s="45">
        <f t="shared" si="2"/>
        <v>0</v>
      </c>
      <c r="G71" s="45">
        <f t="shared" si="3"/>
        <v>0</v>
      </c>
    </row>
    <row r="72" spans="1:7">
      <c r="A72" s="61">
        <v>65</v>
      </c>
      <c r="B72" s="62"/>
      <c r="C72" s="45">
        <f>SUM(C73)</f>
        <v>7125</v>
      </c>
      <c r="D72" s="45"/>
      <c r="E72" s="45"/>
      <c r="F72" s="45"/>
      <c r="G72" s="45"/>
    </row>
    <row r="73" spans="1:7" ht="30">
      <c r="A73" s="61">
        <v>6528</v>
      </c>
      <c r="B73" s="57" t="s">
        <v>123</v>
      </c>
      <c r="C73" s="45">
        <v>7125</v>
      </c>
      <c r="D73" s="45"/>
      <c r="E73" s="45"/>
      <c r="F73" s="45"/>
      <c r="G73" s="45"/>
    </row>
    <row r="74" spans="1:7">
      <c r="A74" s="48">
        <v>92</v>
      </c>
      <c r="B74" s="48"/>
      <c r="C74" s="48"/>
      <c r="D74" s="45">
        <v>2443</v>
      </c>
      <c r="E74" s="45"/>
      <c r="F74" s="45"/>
      <c r="G74" s="45"/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C8" sqref="C8"/>
    </sheetView>
  </sheetViews>
  <sheetFormatPr defaultRowHeight="15"/>
  <cols>
    <col min="2" max="2" width="41.285156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50" customFormat="1" ht="15.75" customHeight="1">
      <c r="A1" s="55" t="s">
        <v>157</v>
      </c>
      <c r="B1" s="55"/>
      <c r="C1" s="54"/>
      <c r="D1" s="54"/>
      <c r="E1" s="54"/>
    </row>
    <row r="2" spans="1:7" s="50" customFormat="1" ht="15.75" customHeight="1">
      <c r="A2" s="29" t="s">
        <v>139</v>
      </c>
      <c r="B2" s="29"/>
    </row>
    <row r="3" spans="1:7">
      <c r="A3" s="56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</row>
    <row r="4" spans="1:7" ht="37.5">
      <c r="A4" s="11" t="s">
        <v>3</v>
      </c>
      <c r="B4" s="23" t="s">
        <v>4</v>
      </c>
      <c r="C4" s="2" t="s">
        <v>6</v>
      </c>
      <c r="D4" s="10" t="s">
        <v>7</v>
      </c>
      <c r="E4" s="10" t="s">
        <v>5</v>
      </c>
      <c r="F4" s="10" t="s">
        <v>38</v>
      </c>
      <c r="G4" s="10" t="s">
        <v>12</v>
      </c>
    </row>
    <row r="5" spans="1:7" ht="15.75">
      <c r="A5" s="11"/>
      <c r="B5" s="20" t="s">
        <v>142</v>
      </c>
      <c r="C5" s="9">
        <f>SUM(C8)</f>
        <v>4059030</v>
      </c>
      <c r="D5" s="9">
        <f>SUM(D8)</f>
        <v>9860591</v>
      </c>
      <c r="E5" s="9">
        <f>SUM(E8)</f>
        <v>4532266</v>
      </c>
      <c r="F5" s="5">
        <f t="shared" ref="F5:F8" si="0">SUM(E5/C5)*100</f>
        <v>111.65884460080365</v>
      </c>
      <c r="G5" s="5">
        <f t="shared" ref="G5:G8" si="1">SUM(E5/D5)*100</f>
        <v>45.96343160364323</v>
      </c>
    </row>
    <row r="6" spans="1:7" ht="15.75">
      <c r="A6" s="11"/>
      <c r="B6" s="19" t="s">
        <v>154</v>
      </c>
      <c r="C6" s="9">
        <f t="shared" ref="C6:E7" si="2">SUM(C8)</f>
        <v>4059030</v>
      </c>
      <c r="D6" s="9">
        <f t="shared" si="2"/>
        <v>9860591</v>
      </c>
      <c r="E6" s="9">
        <f t="shared" si="2"/>
        <v>4532266</v>
      </c>
      <c r="F6" s="5">
        <f t="shared" si="0"/>
        <v>111.65884460080365</v>
      </c>
      <c r="G6" s="5">
        <f t="shared" si="1"/>
        <v>45.96343160364323</v>
      </c>
    </row>
    <row r="7" spans="1:7" ht="15.75">
      <c r="A7" s="11"/>
      <c r="B7" s="19"/>
      <c r="C7" s="9">
        <f t="shared" si="2"/>
        <v>4059030</v>
      </c>
      <c r="D7" s="9">
        <f t="shared" si="2"/>
        <v>9860591</v>
      </c>
      <c r="E7" s="9">
        <f t="shared" si="2"/>
        <v>4532266</v>
      </c>
      <c r="F7" s="5">
        <f t="shared" si="0"/>
        <v>111.65884460080365</v>
      </c>
      <c r="G7" s="5">
        <f t="shared" si="1"/>
        <v>45.96343160364323</v>
      </c>
    </row>
    <row r="8" spans="1:7" ht="15.75">
      <c r="A8" s="11"/>
      <c r="B8" s="19" t="s">
        <v>42</v>
      </c>
      <c r="C8" s="9">
        <f>SUM(C9)</f>
        <v>4059030</v>
      </c>
      <c r="D8" s="9">
        <f>SUM(D9)</f>
        <v>9860591</v>
      </c>
      <c r="E8" s="9">
        <f>SUM(E9)</f>
        <v>4532266</v>
      </c>
      <c r="F8" s="5">
        <f t="shared" si="0"/>
        <v>111.65884460080365</v>
      </c>
      <c r="G8" s="5">
        <f t="shared" si="1"/>
        <v>45.96343160364323</v>
      </c>
    </row>
    <row r="9" spans="1:7" ht="15.75">
      <c r="A9" s="11"/>
      <c r="B9" s="24" t="s">
        <v>130</v>
      </c>
      <c r="C9" s="16">
        <f>SUM(C10+C58)</f>
        <v>4059030</v>
      </c>
      <c r="D9" s="9">
        <f>SUM(D10+D58)</f>
        <v>9860591</v>
      </c>
      <c r="E9" s="25">
        <f>SUM(E10+E58)</f>
        <v>4532266</v>
      </c>
      <c r="F9" s="8">
        <f t="shared" ref="F9:F16" si="3">SUM(E9/C9)*100</f>
        <v>111.65884460080365</v>
      </c>
      <c r="G9" s="8">
        <f t="shared" ref="G9:G16" si="4">SUM(E9/D9)*100</f>
        <v>45.96343160364323</v>
      </c>
    </row>
    <row r="10" spans="1:7" ht="15" customHeight="1">
      <c r="A10" s="12">
        <v>3</v>
      </c>
      <c r="B10" s="12" t="s">
        <v>8</v>
      </c>
      <c r="C10" s="5">
        <f>SUM(C11+C21+C49+C52+C55)</f>
        <v>4048337</v>
      </c>
      <c r="D10" s="8">
        <f>SUM(D11+D21+D49+D52+D55)</f>
        <v>9467180</v>
      </c>
      <c r="E10" s="8">
        <f>SUM(E11+E21+E49+E55)</f>
        <v>4380393</v>
      </c>
      <c r="F10" s="8">
        <f t="shared" si="3"/>
        <v>108.20228157883101</v>
      </c>
      <c r="G10" s="8">
        <f t="shared" si="4"/>
        <v>46.269248075984613</v>
      </c>
    </row>
    <row r="11" spans="1:7" ht="15" customHeight="1">
      <c r="A11" s="12">
        <v>31</v>
      </c>
      <c r="B11" s="12" t="s">
        <v>70</v>
      </c>
      <c r="C11" s="5">
        <v>3389005</v>
      </c>
      <c r="D11" s="8">
        <f>SUM(D12+D16+D18)</f>
        <v>7106475</v>
      </c>
      <c r="E11" s="8">
        <v>3700694</v>
      </c>
      <c r="F11" s="8">
        <f t="shared" si="3"/>
        <v>109.19706521530657</v>
      </c>
      <c r="G11" s="8">
        <f t="shared" si="4"/>
        <v>52.074959807780928</v>
      </c>
    </row>
    <row r="12" spans="1:7" ht="15" customHeight="1">
      <c r="A12" s="12">
        <v>311</v>
      </c>
      <c r="B12" s="12" t="s">
        <v>131</v>
      </c>
      <c r="C12" s="5">
        <f>SUM(C13:C15)</f>
        <v>2259227</v>
      </c>
      <c r="D12" s="14">
        <f>SUM(D13:D15)</f>
        <v>4697740</v>
      </c>
      <c r="E12" s="5">
        <f>SUM(E13:E15)</f>
        <v>2475951</v>
      </c>
      <c r="F12" s="8">
        <f t="shared" si="3"/>
        <v>109.59283861249887</v>
      </c>
      <c r="G12" s="8">
        <f t="shared" si="4"/>
        <v>52.705151838969378</v>
      </c>
    </row>
    <row r="13" spans="1:7" ht="15" customHeight="1">
      <c r="A13" s="12">
        <v>3111</v>
      </c>
      <c r="B13" s="12" t="s">
        <v>72</v>
      </c>
      <c r="C13" s="5">
        <v>2068022</v>
      </c>
      <c r="D13" s="8">
        <v>4282656</v>
      </c>
      <c r="E13" s="8">
        <v>2249779</v>
      </c>
      <c r="F13" s="8">
        <f t="shared" si="3"/>
        <v>108.78892971157947</v>
      </c>
      <c r="G13" s="8">
        <f t="shared" si="4"/>
        <v>52.532330404309846</v>
      </c>
    </row>
    <row r="14" spans="1:7" ht="15" customHeight="1">
      <c r="A14" s="12">
        <v>3113</v>
      </c>
      <c r="B14" s="12" t="s">
        <v>100</v>
      </c>
      <c r="C14" s="5">
        <v>46623</v>
      </c>
      <c r="D14" s="8">
        <v>37259</v>
      </c>
      <c r="E14" s="8">
        <v>37259</v>
      </c>
      <c r="F14" s="8">
        <f t="shared" si="3"/>
        <v>79.915492353559401</v>
      </c>
      <c r="G14" s="8">
        <f t="shared" si="4"/>
        <v>100</v>
      </c>
    </row>
    <row r="15" spans="1:7" ht="15" customHeight="1">
      <c r="A15" s="12">
        <v>3114</v>
      </c>
      <c r="B15" s="12" t="s">
        <v>98</v>
      </c>
      <c r="C15" s="5">
        <v>144582</v>
      </c>
      <c r="D15" s="8">
        <v>377825</v>
      </c>
      <c r="E15" s="8">
        <v>188913</v>
      </c>
      <c r="F15" s="8">
        <f t="shared" si="3"/>
        <v>130.66149313192514</v>
      </c>
      <c r="G15" s="8">
        <f t="shared" si="4"/>
        <v>50.000132336399126</v>
      </c>
    </row>
    <row r="16" spans="1:7" ht="15" customHeight="1">
      <c r="A16" s="12">
        <v>312</v>
      </c>
      <c r="B16" s="12" t="s">
        <v>97</v>
      </c>
      <c r="C16" s="5">
        <f>SUM(C17:C20)</f>
        <v>2153133</v>
      </c>
      <c r="D16" s="14">
        <f>SUM(D17)</f>
        <v>213897</v>
      </c>
      <c r="E16" s="5">
        <f>SUM(E17:E20)</f>
        <v>2340035</v>
      </c>
      <c r="F16" s="8">
        <f t="shared" si="3"/>
        <v>108.68046702177709</v>
      </c>
      <c r="G16" s="8">
        <f t="shared" si="4"/>
        <v>1094.000850876824</v>
      </c>
    </row>
    <row r="17" spans="1:7" ht="15" customHeight="1">
      <c r="A17" s="12">
        <v>3121</v>
      </c>
      <c r="B17" s="12" t="s">
        <v>97</v>
      </c>
      <c r="C17" s="5">
        <v>106423</v>
      </c>
      <c r="D17" s="8">
        <v>213897</v>
      </c>
      <c r="E17" s="8">
        <v>109451</v>
      </c>
      <c r="F17" s="8">
        <f t="shared" ref="F17:F20" si="5">SUM(E17/C17)*100</f>
        <v>102.84524961709405</v>
      </c>
      <c r="G17" s="8">
        <f t="shared" ref="G17:G20" si="6">SUM(E17/D17)*100</f>
        <v>51.169955632851327</v>
      </c>
    </row>
    <row r="18" spans="1:7" ht="15" customHeight="1">
      <c r="A18" s="12">
        <v>313</v>
      </c>
      <c r="B18" s="12" t="s">
        <v>73</v>
      </c>
      <c r="C18" s="5">
        <f>SUM(C19:C20)</f>
        <v>1023355</v>
      </c>
      <c r="D18" s="14">
        <f>SUM(D19:D20)</f>
        <v>2194838</v>
      </c>
      <c r="E18" s="5">
        <f>SUM(E19:E20)</f>
        <v>1115292</v>
      </c>
      <c r="F18" s="8">
        <f t="shared" si="5"/>
        <v>108.98388144876412</v>
      </c>
      <c r="G18" s="8">
        <f t="shared" si="6"/>
        <v>50.814319781232143</v>
      </c>
    </row>
    <row r="19" spans="1:7" ht="15" customHeight="1">
      <c r="A19" s="12">
        <v>3131</v>
      </c>
      <c r="B19" s="12" t="s">
        <v>110</v>
      </c>
      <c r="C19" s="5">
        <v>558569</v>
      </c>
      <c r="D19" s="8">
        <v>1213322</v>
      </c>
      <c r="E19" s="8">
        <v>606661</v>
      </c>
      <c r="F19" s="8">
        <f t="shared" si="5"/>
        <v>108.60985840603399</v>
      </c>
      <c r="G19" s="8">
        <f t="shared" si="6"/>
        <v>50</v>
      </c>
    </row>
    <row r="20" spans="1:7" ht="15" customHeight="1">
      <c r="A20" s="12">
        <v>3132</v>
      </c>
      <c r="B20" s="12" t="s">
        <v>136</v>
      </c>
      <c r="C20" s="5">
        <v>464786</v>
      </c>
      <c r="D20" s="8">
        <v>981516</v>
      </c>
      <c r="E20" s="8">
        <v>508631</v>
      </c>
      <c r="F20" s="8">
        <f t="shared" si="5"/>
        <v>109.43337363862078</v>
      </c>
      <c r="G20" s="8">
        <f t="shared" si="6"/>
        <v>51.820958598739097</v>
      </c>
    </row>
    <row r="21" spans="1:7" ht="15" customHeight="1">
      <c r="A21" s="12">
        <v>32</v>
      </c>
      <c r="B21" s="12" t="s">
        <v>9</v>
      </c>
      <c r="C21" s="5">
        <f>SUM(C22+C27+C33+C42+C44)</f>
        <v>627481</v>
      </c>
      <c r="D21" s="8">
        <f>SUM(D22+D27+D33+D42+D44)</f>
        <v>2259128</v>
      </c>
      <c r="E21" s="8">
        <f>SUM(E22+E27+E33+E44)</f>
        <v>618525</v>
      </c>
      <c r="F21" s="8">
        <f t="shared" ref="F21:F73" si="7">SUM(E21/C21)*100</f>
        <v>98.572705787107495</v>
      </c>
      <c r="G21" s="8">
        <f t="shared" ref="G21:G73" si="8">SUM(E21/D21)*100</f>
        <v>27.378926736333664</v>
      </c>
    </row>
    <row r="22" spans="1:7" ht="15" customHeight="1">
      <c r="A22" s="12">
        <v>321</v>
      </c>
      <c r="B22" s="12" t="s">
        <v>10</v>
      </c>
      <c r="C22" s="5">
        <f>SUM(C23:C26)</f>
        <v>130798</v>
      </c>
      <c r="D22" s="14">
        <f>SUM(D23:D26)</f>
        <v>471241</v>
      </c>
      <c r="E22" s="8">
        <f>SUM(E23:E26)</f>
        <v>103242</v>
      </c>
      <c r="F22" s="8">
        <f t="shared" si="7"/>
        <v>78.932399577975204</v>
      </c>
      <c r="G22" s="8">
        <f t="shared" si="8"/>
        <v>21.908535123217206</v>
      </c>
    </row>
    <row r="23" spans="1:7" ht="15" customHeight="1">
      <c r="A23" s="12">
        <v>3211</v>
      </c>
      <c r="B23" s="12" t="s">
        <v>11</v>
      </c>
      <c r="C23" s="5">
        <v>8849</v>
      </c>
      <c r="D23" s="8">
        <v>166322</v>
      </c>
      <c r="E23" s="8">
        <v>1929</v>
      </c>
      <c r="F23" s="8">
        <f t="shared" si="7"/>
        <v>21.799073341620524</v>
      </c>
      <c r="G23" s="8">
        <f t="shared" si="8"/>
        <v>1.1597984632219429</v>
      </c>
    </row>
    <row r="24" spans="1:7" ht="30" customHeight="1">
      <c r="A24" s="12">
        <v>3212</v>
      </c>
      <c r="B24" s="26" t="s">
        <v>13</v>
      </c>
      <c r="C24" s="5">
        <v>118548</v>
      </c>
      <c r="D24" s="8">
        <v>286536</v>
      </c>
      <c r="E24" s="8">
        <v>91671</v>
      </c>
      <c r="F24" s="8">
        <f t="shared" si="7"/>
        <v>77.328170867496709</v>
      </c>
      <c r="G24" s="8">
        <f t="shared" si="8"/>
        <v>31.992838596197338</v>
      </c>
    </row>
    <row r="25" spans="1:7" ht="15" customHeight="1">
      <c r="A25" s="12">
        <v>3213</v>
      </c>
      <c r="B25" s="12" t="s">
        <v>14</v>
      </c>
      <c r="C25" s="5">
        <v>2687</v>
      </c>
      <c r="D25" s="8">
        <v>15607</v>
      </c>
      <c r="E25" s="8">
        <v>8500</v>
      </c>
      <c r="F25" s="8">
        <f t="shared" si="7"/>
        <v>316.33792333457387</v>
      </c>
      <c r="G25" s="8">
        <f t="shared" si="8"/>
        <v>54.462741077721532</v>
      </c>
    </row>
    <row r="26" spans="1:7" ht="15" customHeight="1">
      <c r="A26" s="12">
        <v>3214</v>
      </c>
      <c r="B26" s="12" t="s">
        <v>33</v>
      </c>
      <c r="C26" s="5">
        <v>714</v>
      </c>
      <c r="D26" s="8">
        <v>2776</v>
      </c>
      <c r="E26" s="8">
        <v>1142</v>
      </c>
      <c r="F26" s="8">
        <f t="shared" si="7"/>
        <v>159.94397759103643</v>
      </c>
      <c r="G26" s="8">
        <f t="shared" si="8"/>
        <v>41.138328530259365</v>
      </c>
    </row>
    <row r="27" spans="1:7" ht="15" customHeight="1">
      <c r="A27" s="12">
        <v>322</v>
      </c>
      <c r="B27" s="12" t="s">
        <v>15</v>
      </c>
      <c r="C27" s="5">
        <f>SUM(C28:C32)</f>
        <v>424547</v>
      </c>
      <c r="D27" s="14">
        <f>SUM(D28:D32)</f>
        <v>843505</v>
      </c>
      <c r="E27" s="8">
        <f>SUM(E28:E32)</f>
        <v>250759</v>
      </c>
      <c r="F27" s="8">
        <f t="shared" si="7"/>
        <v>59.065074067182202</v>
      </c>
      <c r="G27" s="8">
        <f t="shared" si="8"/>
        <v>29.728217378675879</v>
      </c>
    </row>
    <row r="28" spans="1:7" ht="15" customHeight="1">
      <c r="A28" s="12">
        <v>3221</v>
      </c>
      <c r="B28" s="26" t="s">
        <v>16</v>
      </c>
      <c r="C28" s="5">
        <v>26672</v>
      </c>
      <c r="D28" s="8">
        <v>121814</v>
      </c>
      <c r="E28" s="8">
        <v>29315</v>
      </c>
      <c r="F28" s="8">
        <f t="shared" si="7"/>
        <v>109.90926814637072</v>
      </c>
      <c r="G28" s="8">
        <f t="shared" si="8"/>
        <v>24.065378363734872</v>
      </c>
    </row>
    <row r="29" spans="1:7" ht="15" customHeight="1">
      <c r="A29" s="12">
        <v>3223</v>
      </c>
      <c r="B29" s="12" t="s">
        <v>17</v>
      </c>
      <c r="C29" s="5">
        <v>389546</v>
      </c>
      <c r="D29" s="8">
        <v>560152</v>
      </c>
      <c r="E29" s="8">
        <v>160263</v>
      </c>
      <c r="F29" s="8">
        <f t="shared" si="7"/>
        <v>41.140969230848221</v>
      </c>
      <c r="G29" s="8">
        <f t="shared" si="8"/>
        <v>28.610627115497223</v>
      </c>
    </row>
    <row r="30" spans="1:7" ht="15" customHeight="1">
      <c r="A30" s="12">
        <v>3224</v>
      </c>
      <c r="B30" s="26" t="s">
        <v>18</v>
      </c>
      <c r="C30" s="5">
        <v>6254</v>
      </c>
      <c r="D30" s="8">
        <v>91511</v>
      </c>
      <c r="E30" s="8">
        <v>14421</v>
      </c>
      <c r="F30" s="8">
        <f t="shared" si="7"/>
        <v>230.58842340901822</v>
      </c>
      <c r="G30" s="8">
        <f t="shared" si="8"/>
        <v>15.758761241817924</v>
      </c>
    </row>
    <row r="31" spans="1:7" ht="15" customHeight="1">
      <c r="A31" s="12">
        <v>3225</v>
      </c>
      <c r="B31" s="12" t="s">
        <v>34</v>
      </c>
      <c r="C31" s="5">
        <v>1652</v>
      </c>
      <c r="D31" s="8">
        <v>62729</v>
      </c>
      <c r="E31" s="8">
        <v>45817</v>
      </c>
      <c r="F31" s="8">
        <f t="shared" si="7"/>
        <v>2773.4261501210653</v>
      </c>
      <c r="G31" s="8">
        <f t="shared" si="8"/>
        <v>73.03958296800522</v>
      </c>
    </row>
    <row r="32" spans="1:7" ht="15" customHeight="1">
      <c r="A32" s="12">
        <v>3227</v>
      </c>
      <c r="B32" s="12" t="s">
        <v>35</v>
      </c>
      <c r="C32" s="5">
        <v>423</v>
      </c>
      <c r="D32" s="8">
        <v>7299</v>
      </c>
      <c r="E32" s="8">
        <v>943</v>
      </c>
      <c r="F32" s="8">
        <f t="shared" si="7"/>
        <v>222.93144208037825</v>
      </c>
      <c r="G32" s="8">
        <f t="shared" si="8"/>
        <v>12.919578024386901</v>
      </c>
    </row>
    <row r="33" spans="1:7" ht="15" customHeight="1">
      <c r="A33" s="12">
        <v>323</v>
      </c>
      <c r="B33" s="12" t="s">
        <v>19</v>
      </c>
      <c r="C33" s="8">
        <f>SUM(C34:C41)</f>
        <v>63351</v>
      </c>
      <c r="D33" s="14">
        <f>SUM(D34:D41)</f>
        <v>866668</v>
      </c>
      <c r="E33" s="8">
        <f>SUM(E34:E41)</f>
        <v>249637</v>
      </c>
      <c r="F33" s="8">
        <f t="shared" si="7"/>
        <v>394.05376395005607</v>
      </c>
      <c r="G33" s="8">
        <f t="shared" si="8"/>
        <v>28.804224916577052</v>
      </c>
    </row>
    <row r="34" spans="1:7" ht="15" customHeight="1">
      <c r="A34" s="12">
        <v>3231</v>
      </c>
      <c r="B34" s="12" t="s">
        <v>20</v>
      </c>
      <c r="C34" s="5">
        <v>16881</v>
      </c>
      <c r="D34" s="8">
        <v>280679</v>
      </c>
      <c r="E34" s="8">
        <v>5934</v>
      </c>
      <c r="F34" s="8">
        <f t="shared" si="7"/>
        <v>35.151945974764523</v>
      </c>
      <c r="G34" s="8">
        <f t="shared" si="8"/>
        <v>2.1141588790041292</v>
      </c>
    </row>
    <row r="35" spans="1:7" ht="15" customHeight="1">
      <c r="A35" s="12">
        <v>3232</v>
      </c>
      <c r="B35" s="12" t="s">
        <v>21</v>
      </c>
      <c r="C35" s="5">
        <v>11878</v>
      </c>
      <c r="D35" s="8">
        <v>187511</v>
      </c>
      <c r="E35" s="8">
        <v>65956</v>
      </c>
      <c r="F35" s="8">
        <f t="shared" si="7"/>
        <v>555.27866644216203</v>
      </c>
      <c r="G35" s="8">
        <f t="shared" si="8"/>
        <v>35.174469764440488</v>
      </c>
    </row>
    <row r="36" spans="1:7" ht="15" customHeight="1">
      <c r="A36" s="12">
        <v>3233</v>
      </c>
      <c r="B36" s="12" t="s">
        <v>22</v>
      </c>
      <c r="C36" s="5">
        <v>960</v>
      </c>
      <c r="D36" s="8">
        <v>58408</v>
      </c>
      <c r="E36" s="8">
        <v>960</v>
      </c>
      <c r="F36" s="8">
        <f t="shared" si="7"/>
        <v>100</v>
      </c>
      <c r="G36" s="8">
        <f t="shared" si="8"/>
        <v>1.6436104643199563</v>
      </c>
    </row>
    <row r="37" spans="1:7" ht="15" customHeight="1">
      <c r="A37" s="12">
        <v>3234</v>
      </c>
      <c r="B37" s="12" t="s">
        <v>144</v>
      </c>
      <c r="C37" s="5">
        <v>24659</v>
      </c>
      <c r="D37" s="8">
        <v>90153</v>
      </c>
      <c r="E37" s="8">
        <v>29272</v>
      </c>
      <c r="F37" s="8">
        <f t="shared" si="7"/>
        <v>118.70716574070319</v>
      </c>
      <c r="G37" s="8">
        <f t="shared" si="8"/>
        <v>32.469246725011928</v>
      </c>
    </row>
    <row r="38" spans="1:7" ht="15" customHeight="1">
      <c r="A38" s="12">
        <v>3236</v>
      </c>
      <c r="B38" s="12" t="s">
        <v>23</v>
      </c>
      <c r="C38" s="5">
        <v>0</v>
      </c>
      <c r="D38" s="8">
        <v>4040</v>
      </c>
      <c r="E38" s="8">
        <v>0</v>
      </c>
      <c r="F38" s="8" t="e">
        <f t="shared" si="7"/>
        <v>#DIV/0!</v>
      </c>
      <c r="G38" s="8">
        <f t="shared" si="8"/>
        <v>0</v>
      </c>
    </row>
    <row r="39" spans="1:7" ht="15" customHeight="1">
      <c r="A39" s="12">
        <v>3237</v>
      </c>
      <c r="B39" s="12" t="s">
        <v>80</v>
      </c>
      <c r="C39" s="5">
        <v>1230</v>
      </c>
      <c r="D39" s="8">
        <v>127800</v>
      </c>
      <c r="E39" s="8">
        <v>82800</v>
      </c>
      <c r="F39" s="8">
        <f t="shared" si="7"/>
        <v>6731.7073170731701</v>
      </c>
      <c r="G39" s="8">
        <f t="shared" si="8"/>
        <v>64.788732394366207</v>
      </c>
    </row>
    <row r="40" spans="1:7" ht="15" customHeight="1">
      <c r="A40" s="12">
        <v>3238</v>
      </c>
      <c r="B40" s="12" t="s">
        <v>24</v>
      </c>
      <c r="C40" s="5">
        <v>5102</v>
      </c>
      <c r="D40" s="8">
        <v>63670</v>
      </c>
      <c r="E40" s="8">
        <v>13126</v>
      </c>
      <c r="F40" s="8">
        <f t="shared" si="7"/>
        <v>257.27165817326539</v>
      </c>
      <c r="G40" s="8">
        <f t="shared" si="8"/>
        <v>20.615674572011937</v>
      </c>
    </row>
    <row r="41" spans="1:7" ht="15" customHeight="1">
      <c r="A41" s="12">
        <v>3239</v>
      </c>
      <c r="B41" s="12" t="s">
        <v>25</v>
      </c>
      <c r="C41" s="5">
        <v>2641</v>
      </c>
      <c r="D41" s="8">
        <v>54407</v>
      </c>
      <c r="E41" s="8">
        <v>51589</v>
      </c>
      <c r="F41" s="8">
        <f t="shared" si="7"/>
        <v>1953.3888678530861</v>
      </c>
      <c r="G41" s="8">
        <f t="shared" si="8"/>
        <v>94.820519418457181</v>
      </c>
    </row>
    <row r="42" spans="1:7" ht="15" customHeight="1">
      <c r="A42" s="12">
        <v>324</v>
      </c>
      <c r="B42" s="12" t="s">
        <v>137</v>
      </c>
      <c r="C42" s="5">
        <f>SUM(C43)</f>
        <v>0</v>
      </c>
      <c r="D42" s="14">
        <f>SUM(D43)</f>
        <v>43000</v>
      </c>
      <c r="E42" s="8">
        <f>SUM(E43)</f>
        <v>0</v>
      </c>
      <c r="F42" s="8" t="e">
        <f>SUM(E42/C42)*100</f>
        <v>#DIV/0!</v>
      </c>
      <c r="G42" s="8">
        <f>SUM(E42/D42)*100</f>
        <v>0</v>
      </c>
    </row>
    <row r="43" spans="1:7" ht="15" customHeight="1">
      <c r="A43" s="12">
        <v>3241</v>
      </c>
      <c r="B43" s="12" t="s">
        <v>137</v>
      </c>
      <c r="C43" s="5">
        <v>0</v>
      </c>
      <c r="D43" s="8">
        <v>43000</v>
      </c>
      <c r="E43" s="8">
        <v>0</v>
      </c>
      <c r="F43" s="8" t="e">
        <f>SUM(E43/C43)*100</f>
        <v>#DIV/0!</v>
      </c>
      <c r="G43" s="8">
        <f>SUM(E43/D43)*100</f>
        <v>0</v>
      </c>
    </row>
    <row r="44" spans="1:7" ht="15" customHeight="1">
      <c r="A44" s="12">
        <v>329</v>
      </c>
      <c r="B44" s="12" t="s">
        <v>37</v>
      </c>
      <c r="C44" s="8">
        <f>SUM(C45:C48)</f>
        <v>8785</v>
      </c>
      <c r="D44" s="14">
        <f>SUM(D45:D48)</f>
        <v>34714</v>
      </c>
      <c r="E44" s="8">
        <f>SUM(E45:E48)</f>
        <v>14887</v>
      </c>
      <c r="F44" s="8">
        <f t="shared" si="7"/>
        <v>169.45930563460442</v>
      </c>
      <c r="G44" s="8">
        <f t="shared" si="8"/>
        <v>42.884715100535807</v>
      </c>
    </row>
    <row r="45" spans="1:7" ht="15" customHeight="1">
      <c r="A45" s="12">
        <v>3293</v>
      </c>
      <c r="B45" s="12" t="s">
        <v>27</v>
      </c>
      <c r="C45" s="5">
        <v>1100</v>
      </c>
      <c r="D45" s="8">
        <v>7236</v>
      </c>
      <c r="E45" s="8">
        <v>1362</v>
      </c>
      <c r="F45" s="8">
        <f t="shared" si="7"/>
        <v>123.81818181818183</v>
      </c>
      <c r="G45" s="8">
        <f t="shared" si="8"/>
        <v>18.822553897180764</v>
      </c>
    </row>
    <row r="46" spans="1:7" ht="15" customHeight="1">
      <c r="A46" s="12">
        <v>3294</v>
      </c>
      <c r="B46" s="12" t="s">
        <v>28</v>
      </c>
      <c r="C46" s="5">
        <v>350</v>
      </c>
      <c r="D46" s="8">
        <v>500</v>
      </c>
      <c r="E46" s="8">
        <v>350</v>
      </c>
      <c r="F46" s="8">
        <f t="shared" si="7"/>
        <v>100</v>
      </c>
      <c r="G46" s="8">
        <f t="shared" si="8"/>
        <v>70</v>
      </c>
    </row>
    <row r="47" spans="1:7" ht="15" customHeight="1">
      <c r="A47" s="12">
        <v>3295</v>
      </c>
      <c r="B47" s="12" t="s">
        <v>29</v>
      </c>
      <c r="C47" s="5">
        <v>7260</v>
      </c>
      <c r="D47" s="8">
        <v>21128</v>
      </c>
      <c r="E47" s="8">
        <v>10175</v>
      </c>
      <c r="F47" s="8">
        <f t="shared" si="7"/>
        <v>140.15151515151516</v>
      </c>
      <c r="G47" s="8">
        <f t="shared" si="8"/>
        <v>48.158841347974253</v>
      </c>
    </row>
    <row r="48" spans="1:7" ht="15" customHeight="1">
      <c r="A48" s="12">
        <v>3299</v>
      </c>
      <c r="B48" s="12" t="s">
        <v>26</v>
      </c>
      <c r="C48" s="5">
        <v>75</v>
      </c>
      <c r="D48" s="8">
        <v>5850</v>
      </c>
      <c r="E48" s="8">
        <v>3000</v>
      </c>
      <c r="F48" s="8">
        <f t="shared" si="7"/>
        <v>4000</v>
      </c>
      <c r="G48" s="8">
        <f t="shared" si="8"/>
        <v>51.282051282051277</v>
      </c>
    </row>
    <row r="49" spans="1:7" ht="15" customHeight="1">
      <c r="A49" s="12">
        <v>34</v>
      </c>
      <c r="B49" s="12" t="s">
        <v>30</v>
      </c>
      <c r="C49" s="8">
        <f t="shared" ref="C49:D50" si="9">SUM(C50)</f>
        <v>1462</v>
      </c>
      <c r="D49" s="8">
        <f t="shared" si="9"/>
        <v>4450</v>
      </c>
      <c r="E49" s="8">
        <f>SUM(E50)</f>
        <v>1062</v>
      </c>
      <c r="F49" s="8">
        <f t="shared" si="7"/>
        <v>72.640218878248973</v>
      </c>
      <c r="G49" s="8">
        <f t="shared" si="8"/>
        <v>23.865168539325843</v>
      </c>
    </row>
    <row r="50" spans="1:7" ht="15" customHeight="1">
      <c r="A50" s="12">
        <v>343</v>
      </c>
      <c r="B50" s="12" t="s">
        <v>31</v>
      </c>
      <c r="C50" s="5">
        <f>SUM(C51)</f>
        <v>1462</v>
      </c>
      <c r="D50" s="14">
        <f t="shared" si="9"/>
        <v>4450</v>
      </c>
      <c r="E50" s="8">
        <f>SUM(E51)</f>
        <v>1062</v>
      </c>
      <c r="F50" s="8">
        <f t="shared" si="7"/>
        <v>72.640218878248973</v>
      </c>
      <c r="G50" s="8">
        <f t="shared" si="8"/>
        <v>23.865168539325843</v>
      </c>
    </row>
    <row r="51" spans="1:7" ht="15" customHeight="1">
      <c r="A51" s="12">
        <v>3431</v>
      </c>
      <c r="B51" s="12" t="s">
        <v>32</v>
      </c>
      <c r="C51" s="5">
        <v>1462</v>
      </c>
      <c r="D51" s="8">
        <v>4450</v>
      </c>
      <c r="E51" s="8">
        <v>1062</v>
      </c>
      <c r="F51" s="8">
        <f t="shared" si="7"/>
        <v>72.640218878248973</v>
      </c>
      <c r="G51" s="8">
        <f t="shared" si="8"/>
        <v>23.865168539325843</v>
      </c>
    </row>
    <row r="52" spans="1:7" ht="15" customHeight="1">
      <c r="A52" s="12">
        <v>36</v>
      </c>
      <c r="B52" s="12" t="s">
        <v>138</v>
      </c>
      <c r="C52" s="5">
        <f>SUM(C53)</f>
        <v>0</v>
      </c>
      <c r="D52" s="8">
        <f t="shared" ref="D52:E53" si="10">SUM(D53)</f>
        <v>0</v>
      </c>
      <c r="E52" s="8">
        <f t="shared" si="10"/>
        <v>0</v>
      </c>
      <c r="F52" s="8" t="e">
        <f t="shared" ref="F52:F54" si="11">SUM(E52/C52)*100</f>
        <v>#DIV/0!</v>
      </c>
      <c r="G52" s="8" t="e">
        <f t="shared" ref="G52:G54" si="12">SUM(E52/D52)*100</f>
        <v>#DIV/0!</v>
      </c>
    </row>
    <row r="53" spans="1:7" ht="15" customHeight="1">
      <c r="A53" s="12">
        <v>369</v>
      </c>
      <c r="B53" s="12" t="s">
        <v>138</v>
      </c>
      <c r="C53" s="5">
        <f t="shared" ref="C53" si="13">SUM(C54)</f>
        <v>0</v>
      </c>
      <c r="D53" s="14">
        <f t="shared" si="10"/>
        <v>0</v>
      </c>
      <c r="E53" s="8">
        <f t="shared" si="10"/>
        <v>0</v>
      </c>
      <c r="F53" s="8" t="e">
        <f t="shared" si="11"/>
        <v>#DIV/0!</v>
      </c>
      <c r="G53" s="8" t="e">
        <f t="shared" si="12"/>
        <v>#DIV/0!</v>
      </c>
    </row>
    <row r="54" spans="1:7" ht="15" customHeight="1">
      <c r="A54" s="12">
        <v>3693</v>
      </c>
      <c r="B54" s="26" t="s">
        <v>149</v>
      </c>
      <c r="C54" s="8">
        <v>0</v>
      </c>
      <c r="D54" s="8">
        <v>0</v>
      </c>
      <c r="E54" s="8">
        <v>0</v>
      </c>
      <c r="F54" s="8" t="e">
        <f t="shared" si="11"/>
        <v>#DIV/0!</v>
      </c>
      <c r="G54" s="8" t="e">
        <f t="shared" si="12"/>
        <v>#DIV/0!</v>
      </c>
    </row>
    <row r="55" spans="1:7" ht="15" customHeight="1">
      <c r="A55" s="12">
        <v>37</v>
      </c>
      <c r="B55" s="12" t="s">
        <v>83</v>
      </c>
      <c r="C55" s="5">
        <f>SUM(C57)</f>
        <v>30389</v>
      </c>
      <c r="D55" s="8">
        <f>SUM(D57)</f>
        <v>97127</v>
      </c>
      <c r="E55" s="8">
        <f>SUM(E56)</f>
        <v>60112</v>
      </c>
      <c r="F55" s="8">
        <f>SUM(E55/C55)*100</f>
        <v>197.80841751949717</v>
      </c>
      <c r="G55" s="8">
        <f>SUM(E55/D55)*100</f>
        <v>61.890102649108904</v>
      </c>
    </row>
    <row r="56" spans="1:7" ht="15" customHeight="1">
      <c r="A56" s="12">
        <v>372</v>
      </c>
      <c r="B56" s="12" t="s">
        <v>79</v>
      </c>
      <c r="C56" s="8">
        <f>SUM(C57)</f>
        <v>30389</v>
      </c>
      <c r="D56" s="14">
        <f>SUM(D57)</f>
        <v>97127</v>
      </c>
      <c r="E56" s="8">
        <f>SUM(E57)</f>
        <v>60112</v>
      </c>
      <c r="F56" s="8">
        <f>SUM(E56/C56)*100</f>
        <v>197.80841751949717</v>
      </c>
      <c r="G56" s="8">
        <f>SUM(E56/D56)*100</f>
        <v>61.890102649108904</v>
      </c>
    </row>
    <row r="57" spans="1:7" ht="15" customHeight="1">
      <c r="A57" s="12">
        <v>3721</v>
      </c>
      <c r="B57" s="12" t="s">
        <v>79</v>
      </c>
      <c r="C57" s="5">
        <v>30389</v>
      </c>
      <c r="D57" s="8">
        <v>97127</v>
      </c>
      <c r="E57" s="8">
        <v>60112</v>
      </c>
      <c r="F57" s="8">
        <f t="shared" ref="F57:F69" si="14">SUM(E57/C57)*100</f>
        <v>197.80841751949717</v>
      </c>
      <c r="G57" s="8">
        <f t="shared" ref="G57:G69" si="15">SUM(E57/D57)*100</f>
        <v>61.890102649108904</v>
      </c>
    </row>
    <row r="58" spans="1:7" ht="15" customHeight="1">
      <c r="A58" s="12">
        <v>4</v>
      </c>
      <c r="B58" s="26" t="s">
        <v>50</v>
      </c>
      <c r="C58" s="5">
        <f>SUM(C59)</f>
        <v>10693</v>
      </c>
      <c r="D58" s="8">
        <f>SUM(D59)</f>
        <v>393411</v>
      </c>
      <c r="E58" s="8">
        <f t="shared" ref="E58" si="16">SUM(E59)</f>
        <v>151873</v>
      </c>
      <c r="F58" s="8">
        <f t="shared" si="14"/>
        <v>1420.3030019639016</v>
      </c>
      <c r="G58" s="8">
        <f t="shared" si="15"/>
        <v>38.604156975783596</v>
      </c>
    </row>
    <row r="59" spans="1:7" ht="15" customHeight="1">
      <c r="A59" s="12">
        <v>42</v>
      </c>
      <c r="B59" s="26" t="s">
        <v>50</v>
      </c>
      <c r="C59" s="8">
        <f>SUM(C60+C68+C70+C72)</f>
        <v>10693</v>
      </c>
      <c r="D59" s="8">
        <f>SUM(D60+D68+D70+D72)</f>
        <v>393411</v>
      </c>
      <c r="E59" s="8">
        <f t="shared" ref="E59" si="17">SUM(E60+E68+E70+E72)</f>
        <v>151873</v>
      </c>
      <c r="F59" s="8">
        <f t="shared" si="14"/>
        <v>1420.3030019639016</v>
      </c>
      <c r="G59" s="8">
        <f t="shared" si="15"/>
        <v>38.604156975783596</v>
      </c>
    </row>
    <row r="60" spans="1:7" ht="15" customHeight="1">
      <c r="A60" s="12">
        <v>422</v>
      </c>
      <c r="B60" s="12" t="s">
        <v>51</v>
      </c>
      <c r="C60" s="5">
        <f>SUM(C61:C67)</f>
        <v>7374</v>
      </c>
      <c r="D60" s="14">
        <f>SUM(D61:D67)</f>
        <v>308351</v>
      </c>
      <c r="E60" s="8">
        <f>SUM(E61:E67)</f>
        <v>151873</v>
      </c>
      <c r="F60" s="8">
        <f t="shared" si="14"/>
        <v>2059.5741795497693</v>
      </c>
      <c r="G60" s="8">
        <f t="shared" si="15"/>
        <v>49.253286027935694</v>
      </c>
    </row>
    <row r="61" spans="1:7" ht="15" customHeight="1">
      <c r="A61" s="12">
        <v>4221</v>
      </c>
      <c r="B61" s="12" t="s">
        <v>52</v>
      </c>
      <c r="C61" s="5">
        <v>6875</v>
      </c>
      <c r="D61" s="8">
        <v>234336</v>
      </c>
      <c r="E61" s="8">
        <v>151873</v>
      </c>
      <c r="F61" s="8">
        <f t="shared" si="14"/>
        <v>2209.0618181818181</v>
      </c>
      <c r="G61" s="8">
        <f t="shared" si="15"/>
        <v>64.809931039191596</v>
      </c>
    </row>
    <row r="62" spans="1:7" ht="15" customHeight="1">
      <c r="A62" s="12">
        <v>4222</v>
      </c>
      <c r="B62" s="12" t="s">
        <v>53</v>
      </c>
      <c r="C62" s="5">
        <v>0</v>
      </c>
      <c r="D62" s="8">
        <v>14900</v>
      </c>
      <c r="E62" s="8">
        <v>0</v>
      </c>
      <c r="F62" s="8" t="e">
        <f t="shared" si="14"/>
        <v>#DIV/0!</v>
      </c>
      <c r="G62" s="8">
        <f t="shared" si="15"/>
        <v>0</v>
      </c>
    </row>
    <row r="63" spans="1:7" ht="15" customHeight="1">
      <c r="A63" s="12">
        <v>4223</v>
      </c>
      <c r="B63" s="12" t="s">
        <v>54</v>
      </c>
      <c r="C63" s="5">
        <v>0</v>
      </c>
      <c r="D63" s="8">
        <v>28900</v>
      </c>
      <c r="E63" s="8">
        <v>0</v>
      </c>
      <c r="F63" s="8" t="e">
        <f t="shared" si="14"/>
        <v>#DIV/0!</v>
      </c>
      <c r="G63" s="8">
        <f t="shared" si="15"/>
        <v>0</v>
      </c>
    </row>
    <row r="64" spans="1:7" ht="15" customHeight="1">
      <c r="A64" s="12">
        <v>4224</v>
      </c>
      <c r="B64" s="12" t="s">
        <v>55</v>
      </c>
      <c r="C64" s="8">
        <v>0</v>
      </c>
      <c r="D64" s="8">
        <v>1160</v>
      </c>
      <c r="E64" s="8">
        <v>0</v>
      </c>
      <c r="F64" s="8" t="e">
        <f t="shared" si="14"/>
        <v>#DIV/0!</v>
      </c>
      <c r="G64" s="8">
        <f t="shared" si="15"/>
        <v>0</v>
      </c>
    </row>
    <row r="65" spans="1:7" ht="15" customHeight="1">
      <c r="A65" s="12">
        <v>4225</v>
      </c>
      <c r="B65" s="12" t="s">
        <v>56</v>
      </c>
      <c r="C65" s="5">
        <v>0</v>
      </c>
      <c r="D65" s="8">
        <v>675</v>
      </c>
      <c r="E65" s="8">
        <v>0</v>
      </c>
      <c r="F65" s="8" t="e">
        <f t="shared" si="14"/>
        <v>#DIV/0!</v>
      </c>
      <c r="G65" s="8">
        <f t="shared" si="15"/>
        <v>0</v>
      </c>
    </row>
    <row r="66" spans="1:7" ht="15" customHeight="1">
      <c r="A66" s="12">
        <v>4226</v>
      </c>
      <c r="B66" s="12" t="s">
        <v>59</v>
      </c>
      <c r="C66" s="5">
        <v>0</v>
      </c>
      <c r="D66" s="8">
        <v>24700</v>
      </c>
      <c r="E66" s="8">
        <v>0</v>
      </c>
      <c r="F66" s="8" t="e">
        <f t="shared" si="14"/>
        <v>#DIV/0!</v>
      </c>
      <c r="G66" s="8">
        <f t="shared" si="15"/>
        <v>0</v>
      </c>
    </row>
    <row r="67" spans="1:7" ht="15" customHeight="1">
      <c r="A67" s="12">
        <v>4227</v>
      </c>
      <c r="B67" s="12" t="s">
        <v>67</v>
      </c>
      <c r="C67" s="5">
        <v>499</v>
      </c>
      <c r="D67" s="8">
        <v>3680</v>
      </c>
      <c r="E67" s="8">
        <v>0</v>
      </c>
      <c r="F67" s="8">
        <f t="shared" si="14"/>
        <v>0</v>
      </c>
      <c r="G67" s="8">
        <f t="shared" si="15"/>
        <v>0</v>
      </c>
    </row>
    <row r="68" spans="1:7" ht="15" customHeight="1">
      <c r="A68" s="12">
        <v>423</v>
      </c>
      <c r="B68" s="12" t="s">
        <v>132</v>
      </c>
      <c r="C68" s="5">
        <f>SUM(C69)</f>
        <v>0</v>
      </c>
      <c r="D68" s="14">
        <f>SUM(D69)</f>
        <v>0</v>
      </c>
      <c r="E68" s="8">
        <f t="shared" ref="E68" si="18">SUM(E69)</f>
        <v>0</v>
      </c>
      <c r="F68" s="8" t="e">
        <f t="shared" si="14"/>
        <v>#DIV/0!</v>
      </c>
      <c r="G68" s="8" t="e">
        <f t="shared" si="15"/>
        <v>#DIV/0!</v>
      </c>
    </row>
    <row r="69" spans="1:7" ht="15" customHeight="1">
      <c r="A69" s="12">
        <v>4231</v>
      </c>
      <c r="B69" s="12" t="s">
        <v>133</v>
      </c>
      <c r="C69" s="5">
        <v>0</v>
      </c>
      <c r="D69" s="8">
        <v>0</v>
      </c>
      <c r="E69" s="8">
        <v>0</v>
      </c>
      <c r="F69" s="8" t="e">
        <f t="shared" si="14"/>
        <v>#DIV/0!</v>
      </c>
      <c r="G69" s="8" t="e">
        <f t="shared" si="15"/>
        <v>#DIV/0!</v>
      </c>
    </row>
    <row r="70" spans="1:7" ht="15" customHeight="1">
      <c r="A70" s="12">
        <v>424</v>
      </c>
      <c r="B70" s="12" t="s">
        <v>61</v>
      </c>
      <c r="C70" s="5">
        <f>SUM(C71)</f>
        <v>3319</v>
      </c>
      <c r="D70" s="14">
        <f>SUM(D71)</f>
        <v>85060</v>
      </c>
      <c r="E70" s="8">
        <f>SUM(E71)</f>
        <v>0</v>
      </c>
      <c r="F70" s="8">
        <f>SUM(E70/C70)*100</f>
        <v>0</v>
      </c>
      <c r="G70" s="8">
        <f>SUM(E70/D70)*100</f>
        <v>0</v>
      </c>
    </row>
    <row r="71" spans="1:7" ht="15" customHeight="1">
      <c r="A71" s="12">
        <v>4241</v>
      </c>
      <c r="B71" s="12" t="s">
        <v>61</v>
      </c>
      <c r="C71" s="5">
        <v>3319</v>
      </c>
      <c r="D71" s="8">
        <v>85060</v>
      </c>
      <c r="E71" s="8">
        <v>0</v>
      </c>
      <c r="F71" s="8">
        <f t="shared" ref="F71" si="19">SUM(E71/C71)*100</f>
        <v>0</v>
      </c>
      <c r="G71" s="8">
        <f t="shared" ref="G71" si="20">SUM(E71/D71)*100</f>
        <v>0</v>
      </c>
    </row>
    <row r="72" spans="1:7" ht="15" customHeight="1">
      <c r="A72" s="12">
        <v>426</v>
      </c>
      <c r="B72" s="12" t="s">
        <v>135</v>
      </c>
      <c r="C72" s="5">
        <f>SUM(C73)</f>
        <v>0</v>
      </c>
      <c r="D72" s="14">
        <f>SUM(D73)</f>
        <v>0</v>
      </c>
      <c r="E72" s="8">
        <f>SUM(E73)</f>
        <v>0</v>
      </c>
      <c r="F72" s="8" t="e">
        <f>SUM(E72/C72)*100</f>
        <v>#DIV/0!</v>
      </c>
      <c r="G72" s="8" t="e">
        <f>SUM(E72/D72)*100</f>
        <v>#DIV/0!</v>
      </c>
    </row>
    <row r="73" spans="1:7" ht="15" customHeight="1">
      <c r="A73" s="12">
        <v>4264</v>
      </c>
      <c r="B73" s="12" t="s">
        <v>134</v>
      </c>
      <c r="C73" s="5"/>
      <c r="D73" s="8">
        <v>0</v>
      </c>
      <c r="E73" s="8">
        <v>0</v>
      </c>
      <c r="F73" s="8" t="e">
        <f t="shared" si="7"/>
        <v>#DIV/0!</v>
      </c>
      <c r="G73" s="8" t="e">
        <f t="shared" si="8"/>
        <v>#DIV/0!</v>
      </c>
    </row>
    <row r="74" spans="1:7">
      <c r="D74" t="s">
        <v>106</v>
      </c>
    </row>
    <row r="75" spans="1:7">
      <c r="D75" t="s">
        <v>107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5"/>
  <cols>
    <col min="2" max="2" width="53.425781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50" customFormat="1" ht="15.75">
      <c r="A1" s="55" t="s">
        <v>158</v>
      </c>
      <c r="B1" s="55"/>
      <c r="C1" s="54"/>
      <c r="D1" s="54"/>
    </row>
    <row r="2" spans="1:7" s="50" customFormat="1" ht="15.75">
      <c r="A2" s="29" t="s">
        <v>139</v>
      </c>
      <c r="B2" s="29"/>
    </row>
    <row r="3" spans="1:7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</row>
    <row r="4" spans="1:7" ht="37.5">
      <c r="A4" s="11" t="s">
        <v>3</v>
      </c>
      <c r="B4" s="23" t="s">
        <v>4</v>
      </c>
      <c r="C4" s="10" t="s">
        <v>6</v>
      </c>
      <c r="D4" s="10" t="s">
        <v>7</v>
      </c>
      <c r="E4" s="10" t="s">
        <v>5</v>
      </c>
      <c r="F4" s="10" t="s">
        <v>38</v>
      </c>
      <c r="G4" s="10" t="s">
        <v>12</v>
      </c>
    </row>
    <row r="5" spans="1:7" ht="15.75">
      <c r="A5" s="11"/>
      <c r="B5" s="19" t="s">
        <v>154</v>
      </c>
      <c r="C5" s="9">
        <f t="shared" ref="C5:E7" si="0">SUM(C6)</f>
        <v>4548731</v>
      </c>
      <c r="D5" s="9">
        <f t="shared" si="0"/>
        <v>8718312</v>
      </c>
      <c r="E5" s="9">
        <f t="shared" si="0"/>
        <v>5054768</v>
      </c>
      <c r="F5" s="5">
        <f t="shared" ref="F5:F7" si="1">SUM(E5/C5)*100</f>
        <v>111.1247950252499</v>
      </c>
      <c r="G5" s="5">
        <f t="shared" ref="G5:G7" si="2">SUM(E5/D5)*100</f>
        <v>57.978746344475866</v>
      </c>
    </row>
    <row r="6" spans="1:7" ht="15.75">
      <c r="A6" s="11"/>
      <c r="B6" s="19"/>
      <c r="C6" s="9">
        <f t="shared" si="0"/>
        <v>4548731</v>
      </c>
      <c r="D6" s="9">
        <f t="shared" si="0"/>
        <v>8718312</v>
      </c>
      <c r="E6" s="9">
        <f t="shared" si="0"/>
        <v>5054768</v>
      </c>
      <c r="F6" s="5">
        <f t="shared" si="1"/>
        <v>111.1247950252499</v>
      </c>
      <c r="G6" s="5">
        <f t="shared" si="2"/>
        <v>57.978746344475866</v>
      </c>
    </row>
    <row r="7" spans="1:7" ht="15.75">
      <c r="A7" s="11"/>
      <c r="B7" s="19" t="s">
        <v>42</v>
      </c>
      <c r="C7" s="9">
        <f>SUM(C8)</f>
        <v>4548731</v>
      </c>
      <c r="D7" s="9">
        <f t="shared" si="0"/>
        <v>8718312</v>
      </c>
      <c r="E7" s="9">
        <f t="shared" si="0"/>
        <v>5054768</v>
      </c>
      <c r="F7" s="5">
        <f t="shared" si="1"/>
        <v>111.1247950252499</v>
      </c>
      <c r="G7" s="5">
        <f t="shared" si="2"/>
        <v>57.978746344475866</v>
      </c>
    </row>
    <row r="8" spans="1:7" ht="15.75">
      <c r="A8" s="11"/>
      <c r="B8" s="15" t="s">
        <v>151</v>
      </c>
      <c r="C8" s="17">
        <f>SUM(C9+C30)</f>
        <v>4548731</v>
      </c>
      <c r="D8" s="17">
        <f>SUM(D10+D30)</f>
        <v>8718312</v>
      </c>
      <c r="E8" s="17">
        <f>SUM(E10+E30)</f>
        <v>5054768</v>
      </c>
      <c r="F8" s="8">
        <f>SUM(E8/C8)*100</f>
        <v>111.1247950252499</v>
      </c>
      <c r="G8" s="8">
        <f>SUM(E8/D8)*100</f>
        <v>57.978746344475866</v>
      </c>
    </row>
    <row r="9" spans="1:7" ht="15.75">
      <c r="A9" s="11"/>
      <c r="B9" s="15" t="s">
        <v>150</v>
      </c>
      <c r="C9" s="17">
        <f>SUM(C10)</f>
        <v>4208240</v>
      </c>
      <c r="D9" s="17">
        <f>SUM(D10)</f>
        <v>8707199</v>
      </c>
      <c r="E9" s="17">
        <f>SUM(E10)</f>
        <v>4674227</v>
      </c>
      <c r="F9" s="8">
        <f>SUM(E9/C9)*100</f>
        <v>111.07320399977188</v>
      </c>
      <c r="G9" s="8">
        <f>SUM(E9/D9)*100</f>
        <v>53.682326543817361</v>
      </c>
    </row>
    <row r="10" spans="1:7" ht="15" customHeight="1">
      <c r="A10" s="12">
        <v>6</v>
      </c>
      <c r="B10" s="12" t="s">
        <v>111</v>
      </c>
      <c r="C10" s="8">
        <f>SUM(C11+C20+C24+C27)</f>
        <v>4208240</v>
      </c>
      <c r="D10" s="8">
        <f>SUM(D11+D20+D24+D27)</f>
        <v>8707199</v>
      </c>
      <c r="E10" s="8">
        <f>SUM(E11+E20+E24+E27)</f>
        <v>4674227</v>
      </c>
      <c r="F10" s="8">
        <f>SUM(E10/C10)*100</f>
        <v>111.07320399977188</v>
      </c>
      <c r="G10" s="8">
        <f>SUM(E10/D10)*100</f>
        <v>53.682326543817361</v>
      </c>
    </row>
    <row r="11" spans="1:7" ht="15" customHeight="1">
      <c r="A11" s="12">
        <v>63</v>
      </c>
      <c r="B11" s="12" t="s">
        <v>112</v>
      </c>
      <c r="C11" s="8">
        <f>SUM(C12+C15+C18)</f>
        <v>3536054</v>
      </c>
      <c r="D11" s="8">
        <f>SUM(D12+D15+D18)</f>
        <v>7111890</v>
      </c>
      <c r="E11" s="8">
        <f>SUM(E12+E15+E18)</f>
        <v>4144573</v>
      </c>
      <c r="F11" s="8">
        <f t="shared" ref="F11:F30" si="3">SUM(E11/C11)*100</f>
        <v>117.20898493065999</v>
      </c>
      <c r="G11" s="8">
        <f t="shared" ref="G11:G30" si="4">SUM(E11/D11)*100</f>
        <v>58.27667469547476</v>
      </c>
    </row>
    <row r="12" spans="1:7" ht="26.25">
      <c r="A12" s="12">
        <v>636</v>
      </c>
      <c r="B12" s="26" t="s">
        <v>113</v>
      </c>
      <c r="C12" s="8">
        <f>SUM(C13:C14)</f>
        <v>3446109</v>
      </c>
      <c r="D12" s="14">
        <f>SUM(D13:D14)</f>
        <v>6933757</v>
      </c>
      <c r="E12" s="8">
        <f>SUM(E13:E14)</f>
        <v>3686053</v>
      </c>
      <c r="F12" s="8">
        <f t="shared" si="3"/>
        <v>106.96275132330406</v>
      </c>
      <c r="G12" s="8">
        <f t="shared" si="4"/>
        <v>53.160977519114091</v>
      </c>
    </row>
    <row r="13" spans="1:7" ht="26.25">
      <c r="A13" s="12">
        <v>6361</v>
      </c>
      <c r="B13" s="26" t="s">
        <v>114</v>
      </c>
      <c r="C13" s="8">
        <v>3426609</v>
      </c>
      <c r="D13" s="8">
        <v>6889948</v>
      </c>
      <c r="E13" s="8">
        <v>3686053</v>
      </c>
      <c r="F13" s="8">
        <f t="shared" si="3"/>
        <v>107.57145037557538</v>
      </c>
      <c r="G13" s="8">
        <f t="shared" si="4"/>
        <v>53.498995928561435</v>
      </c>
    </row>
    <row r="14" spans="1:7" ht="26.25">
      <c r="A14" s="12">
        <v>6362</v>
      </c>
      <c r="B14" s="26" t="s">
        <v>115</v>
      </c>
      <c r="C14" s="8">
        <v>19500</v>
      </c>
      <c r="D14" s="8">
        <v>43809</v>
      </c>
      <c r="E14" s="8">
        <v>0</v>
      </c>
      <c r="F14" s="8">
        <f t="shared" si="3"/>
        <v>0</v>
      </c>
      <c r="G14" s="8">
        <f t="shared" si="4"/>
        <v>0</v>
      </c>
    </row>
    <row r="15" spans="1:7" ht="15" customHeight="1">
      <c r="A15" s="12">
        <v>638</v>
      </c>
      <c r="B15" s="12" t="s">
        <v>116</v>
      </c>
      <c r="C15" s="8">
        <f>SUM(C16)</f>
        <v>79595</v>
      </c>
      <c r="D15" s="14">
        <f>SUM(D16:D17)</f>
        <v>120446</v>
      </c>
      <c r="E15" s="8">
        <f>SUM(E16)</f>
        <v>435214</v>
      </c>
      <c r="F15" s="8">
        <f t="shared" si="3"/>
        <v>546.78560211068532</v>
      </c>
      <c r="G15" s="8">
        <f t="shared" si="4"/>
        <v>361.33537020739584</v>
      </c>
    </row>
    <row r="16" spans="1:7" ht="15" customHeight="1">
      <c r="A16" s="12">
        <v>6381</v>
      </c>
      <c r="B16" s="12" t="s">
        <v>117</v>
      </c>
      <c r="C16" s="8">
        <v>79595</v>
      </c>
      <c r="D16" s="8">
        <v>120446</v>
      </c>
      <c r="E16" s="8">
        <v>435214</v>
      </c>
      <c r="F16" s="8">
        <f t="shared" si="3"/>
        <v>546.78560211068532</v>
      </c>
      <c r="G16" s="8">
        <f t="shared" si="4"/>
        <v>361.33537020739584</v>
      </c>
    </row>
    <row r="17" spans="1:7" ht="26.25">
      <c r="A17" s="12">
        <v>6382</v>
      </c>
      <c r="B17" s="27" t="s">
        <v>141</v>
      </c>
      <c r="C17" s="8"/>
      <c r="D17" s="8">
        <v>0</v>
      </c>
      <c r="E17" s="8"/>
      <c r="F17" s="8"/>
      <c r="G17" s="8"/>
    </row>
    <row r="18" spans="1:7" ht="15" customHeight="1">
      <c r="A18" s="12">
        <v>639</v>
      </c>
      <c r="B18" s="12" t="s">
        <v>118</v>
      </c>
      <c r="C18" s="8">
        <f>SUM(C19)</f>
        <v>10350</v>
      </c>
      <c r="D18" s="14">
        <f>SUM(D19)</f>
        <v>57687</v>
      </c>
      <c r="E18" s="8">
        <f>SUM(E19)</f>
        <v>23306</v>
      </c>
      <c r="F18" s="8">
        <f t="shared" si="3"/>
        <v>225.17874396135267</v>
      </c>
      <c r="G18" s="8">
        <f t="shared" si="4"/>
        <v>40.400783538752236</v>
      </c>
    </row>
    <row r="19" spans="1:7" ht="26.25">
      <c r="A19" s="26">
        <v>6393</v>
      </c>
      <c r="B19" s="26" t="s">
        <v>119</v>
      </c>
      <c r="C19" s="8">
        <v>10350</v>
      </c>
      <c r="D19" s="8">
        <v>57687</v>
      </c>
      <c r="E19" s="8">
        <v>23306</v>
      </c>
      <c r="F19" s="8">
        <f t="shared" si="3"/>
        <v>225.17874396135267</v>
      </c>
      <c r="G19" s="8">
        <f t="shared" si="4"/>
        <v>40.400783538752236</v>
      </c>
    </row>
    <row r="20" spans="1:7" s="1" customFormat="1" ht="26.25">
      <c r="A20" s="26">
        <v>65</v>
      </c>
      <c r="B20" s="26" t="s">
        <v>120</v>
      </c>
      <c r="C20" s="17">
        <f>SUM(C21)</f>
        <v>7725</v>
      </c>
      <c r="D20" s="17">
        <f>SUM(D21)</f>
        <v>40500</v>
      </c>
      <c r="E20" s="17">
        <f>SUM(E21)</f>
        <v>0</v>
      </c>
      <c r="F20" s="8">
        <f t="shared" si="3"/>
        <v>0</v>
      </c>
      <c r="G20" s="8">
        <f t="shared" si="4"/>
        <v>0</v>
      </c>
    </row>
    <row r="21" spans="1:7">
      <c r="A21" s="12">
        <v>652</v>
      </c>
      <c r="B21" s="26" t="s">
        <v>121</v>
      </c>
      <c r="C21" s="8">
        <f>SUM(C22:C23)</f>
        <v>7725</v>
      </c>
      <c r="D21" s="14">
        <f>SUM(D22:D23)</f>
        <v>40500</v>
      </c>
      <c r="E21" s="8">
        <f>SUM(E22:E23)</f>
        <v>0</v>
      </c>
      <c r="F21" s="8">
        <f t="shared" si="3"/>
        <v>0</v>
      </c>
      <c r="G21" s="8">
        <f t="shared" si="4"/>
        <v>0</v>
      </c>
    </row>
    <row r="22" spans="1:7" ht="15" customHeight="1">
      <c r="A22" s="12">
        <v>6526</v>
      </c>
      <c r="B22" s="12" t="s">
        <v>122</v>
      </c>
      <c r="C22" s="8">
        <v>600</v>
      </c>
      <c r="D22" s="8">
        <v>40500</v>
      </c>
      <c r="E22" s="8">
        <v>0</v>
      </c>
      <c r="F22" s="8">
        <f t="shared" si="3"/>
        <v>0</v>
      </c>
      <c r="G22" s="8">
        <f t="shared" si="4"/>
        <v>0</v>
      </c>
    </row>
    <row r="23" spans="1:7" ht="26.25">
      <c r="A23" s="12">
        <v>6528</v>
      </c>
      <c r="B23" s="26" t="s">
        <v>123</v>
      </c>
      <c r="C23" s="8">
        <v>7125</v>
      </c>
      <c r="D23" s="8">
        <v>0</v>
      </c>
      <c r="E23" s="8">
        <v>0</v>
      </c>
      <c r="F23" s="8">
        <f t="shared" si="3"/>
        <v>0</v>
      </c>
      <c r="G23" s="8" t="e">
        <f t="shared" si="4"/>
        <v>#DIV/0!</v>
      </c>
    </row>
    <row r="24" spans="1:7" ht="26.25">
      <c r="A24" s="12">
        <v>66</v>
      </c>
      <c r="B24" s="26" t="s">
        <v>124</v>
      </c>
      <c r="C24" s="8">
        <f t="shared" ref="C24:E25" si="5">SUM(C25)</f>
        <v>37420</v>
      </c>
      <c r="D24" s="8">
        <f t="shared" si="5"/>
        <v>105500</v>
      </c>
      <c r="E24" s="8">
        <f t="shared" si="5"/>
        <v>22420</v>
      </c>
      <c r="F24" s="8">
        <f t="shared" si="3"/>
        <v>59.914484233030464</v>
      </c>
      <c r="G24" s="8">
        <f t="shared" si="4"/>
        <v>21.251184834123222</v>
      </c>
    </row>
    <row r="25" spans="1:7">
      <c r="A25" s="12">
        <v>661</v>
      </c>
      <c r="B25" s="26" t="s">
        <v>125</v>
      </c>
      <c r="C25" s="8">
        <f t="shared" si="5"/>
        <v>37420</v>
      </c>
      <c r="D25" s="14">
        <f t="shared" si="5"/>
        <v>105500</v>
      </c>
      <c r="E25" s="8">
        <f t="shared" si="5"/>
        <v>22420</v>
      </c>
      <c r="F25" s="8">
        <f t="shared" si="3"/>
        <v>59.914484233030464</v>
      </c>
      <c r="G25" s="8">
        <f t="shared" si="4"/>
        <v>21.251184834123222</v>
      </c>
    </row>
    <row r="26" spans="1:7" ht="15" customHeight="1">
      <c r="A26" s="12">
        <v>6615</v>
      </c>
      <c r="B26" s="12" t="s">
        <v>126</v>
      </c>
      <c r="C26" s="8">
        <v>37420</v>
      </c>
      <c r="D26" s="8">
        <v>105500</v>
      </c>
      <c r="E26" s="8">
        <v>22420</v>
      </c>
      <c r="F26" s="8">
        <f t="shared" si="3"/>
        <v>59.914484233030464</v>
      </c>
      <c r="G26" s="8">
        <f t="shared" si="4"/>
        <v>21.251184834123222</v>
      </c>
    </row>
    <row r="27" spans="1:7" ht="26.25">
      <c r="A27" s="12">
        <v>67</v>
      </c>
      <c r="B27" s="26" t="s">
        <v>127</v>
      </c>
      <c r="C27" s="8">
        <f t="shared" ref="C27:E28" si="6">SUM(C28)</f>
        <v>627041</v>
      </c>
      <c r="D27" s="8">
        <f t="shared" si="6"/>
        <v>1449309</v>
      </c>
      <c r="E27" s="8">
        <f t="shared" si="6"/>
        <v>507234</v>
      </c>
      <c r="F27" s="8">
        <f t="shared" si="3"/>
        <v>80.893274921416619</v>
      </c>
      <c r="G27" s="8">
        <f t="shared" si="4"/>
        <v>34.998333688675089</v>
      </c>
    </row>
    <row r="28" spans="1:7" ht="26.25">
      <c r="A28" s="12">
        <v>671</v>
      </c>
      <c r="B28" s="26" t="s">
        <v>128</v>
      </c>
      <c r="C28" s="8">
        <f t="shared" si="6"/>
        <v>627041</v>
      </c>
      <c r="D28" s="14">
        <f t="shared" si="6"/>
        <v>1449309</v>
      </c>
      <c r="E28" s="8">
        <f t="shared" si="6"/>
        <v>507234</v>
      </c>
      <c r="F28" s="8">
        <f t="shared" si="3"/>
        <v>80.893274921416619</v>
      </c>
      <c r="G28" s="8">
        <f t="shared" si="4"/>
        <v>34.998333688675089</v>
      </c>
    </row>
    <row r="29" spans="1:7" ht="15" customHeight="1">
      <c r="A29" s="12">
        <v>6711</v>
      </c>
      <c r="B29" s="12" t="s">
        <v>129</v>
      </c>
      <c r="C29" s="8">
        <v>627041</v>
      </c>
      <c r="D29" s="8">
        <v>1449309</v>
      </c>
      <c r="E29" s="8">
        <v>507234</v>
      </c>
      <c r="F29" s="8">
        <f t="shared" si="3"/>
        <v>80.893274921416619</v>
      </c>
      <c r="G29" s="8">
        <f t="shared" si="4"/>
        <v>34.998333688675089</v>
      </c>
    </row>
    <row r="30" spans="1:7">
      <c r="A30" s="27">
        <v>92</v>
      </c>
      <c r="B30" s="28" t="s">
        <v>148</v>
      </c>
      <c r="C30" s="17">
        <v>340491</v>
      </c>
      <c r="D30" s="17">
        <v>11113</v>
      </c>
      <c r="E30" s="8">
        <v>380541</v>
      </c>
      <c r="F30" s="8">
        <f t="shared" si="3"/>
        <v>111.76242543855786</v>
      </c>
      <c r="G30" s="8">
        <f t="shared" si="4"/>
        <v>3424.2868712318909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RASHOD E.K.06</vt:lpstr>
      <vt:lpstr>PRIHOD E.K.06</vt:lpstr>
      <vt:lpstr>RASHOD I.F.06</vt:lpstr>
      <vt:lpstr>PRIHOD I.F.06</vt:lpstr>
      <vt:lpstr>RASHOD F.K.06</vt:lpstr>
      <vt:lpstr>PRIHOD F.K.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2022-08-26T07:44:18Z</cp:lastPrinted>
  <dcterms:created xsi:type="dcterms:W3CDTF">2022-04-11T07:24:07Z</dcterms:created>
  <dcterms:modified xsi:type="dcterms:W3CDTF">2022-09-06T05:47:38Z</dcterms:modified>
</cp:coreProperties>
</file>