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bookViews>
    <workbookView xWindow="0" yWindow="0" windowWidth="7470" windowHeight="3960" activeTab="1"/>
  </bookViews>
  <sheets>
    <sheet name="RASHOD I.F.12" sheetId="9" r:id="rId1"/>
    <sheet name="PRIHOD I.F.12" sheetId="10" r:id="rId2"/>
    <sheet name="RASHOD E.K.12" sheetId="6" r:id="rId3"/>
    <sheet name="PRIHOD E.K.12" sheetId="7" r:id="rId4"/>
    <sheet name="RASHOD F.K. 12" sheetId="12" r:id="rId5"/>
    <sheet name="PRIHOD F.K. 12" sheetId="1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3" l="1"/>
  <c r="G19" i="13"/>
  <c r="F16" i="7"/>
  <c r="G16" i="7"/>
  <c r="G5" i="10"/>
  <c r="F5" i="10"/>
  <c r="E5" i="10"/>
  <c r="C5" i="10"/>
  <c r="E5" i="7"/>
  <c r="C5" i="7"/>
  <c r="G7" i="13"/>
  <c r="F7" i="13"/>
  <c r="G6" i="13"/>
  <c r="F6" i="13"/>
  <c r="G5" i="13"/>
  <c r="F5" i="13"/>
  <c r="E8" i="13"/>
  <c r="E7" i="13" s="1"/>
  <c r="E6" i="13" s="1"/>
  <c r="E5" i="13" s="1"/>
  <c r="C8" i="13"/>
  <c r="C7" i="13"/>
  <c r="C6" i="13"/>
  <c r="C5" i="13"/>
  <c r="D5" i="13"/>
  <c r="D6" i="13"/>
  <c r="G8" i="12"/>
  <c r="F8" i="12"/>
  <c r="G7" i="12"/>
  <c r="F7" i="12"/>
  <c r="G6" i="12"/>
  <c r="F6" i="12"/>
  <c r="G5" i="12"/>
  <c r="F5" i="12"/>
  <c r="C8" i="12"/>
  <c r="C5" i="12" s="1"/>
  <c r="C7" i="12"/>
  <c r="C6" i="12"/>
  <c r="E8" i="12"/>
  <c r="E7" i="12"/>
  <c r="E6" i="12"/>
  <c r="E5" i="12"/>
  <c r="D6" i="12"/>
  <c r="D7" i="12"/>
  <c r="D5" i="12" l="1"/>
  <c r="G33" i="13"/>
  <c r="F33" i="13"/>
  <c r="G32" i="13"/>
  <c r="F32" i="13"/>
  <c r="G31" i="13"/>
  <c r="E31" i="13"/>
  <c r="D31" i="13"/>
  <c r="C31" i="13"/>
  <c r="C30" i="13" s="1"/>
  <c r="E30" i="13"/>
  <c r="G30" i="13" s="1"/>
  <c r="D30" i="13"/>
  <c r="G29" i="13"/>
  <c r="F29" i="13"/>
  <c r="G28" i="13"/>
  <c r="E28" i="13"/>
  <c r="D28" i="13"/>
  <c r="C28" i="13"/>
  <c r="F28" i="13" s="1"/>
  <c r="G27" i="13"/>
  <c r="F27" i="13"/>
  <c r="E26" i="13"/>
  <c r="D26" i="13"/>
  <c r="D25" i="13" s="1"/>
  <c r="C26" i="13"/>
  <c r="F26" i="13" s="1"/>
  <c r="E25" i="13"/>
  <c r="C25" i="13"/>
  <c r="F25" i="13" s="1"/>
  <c r="G24" i="13"/>
  <c r="F24" i="13"/>
  <c r="G23" i="13"/>
  <c r="F23" i="13"/>
  <c r="F22" i="13"/>
  <c r="E22" i="13"/>
  <c r="G22" i="13" s="1"/>
  <c r="D22" i="13"/>
  <c r="C22" i="13"/>
  <c r="C21" i="13" s="1"/>
  <c r="E21" i="13"/>
  <c r="G21" i="13" s="1"/>
  <c r="D21" i="13"/>
  <c r="G20" i="13"/>
  <c r="F20" i="13"/>
  <c r="F18" i="13"/>
  <c r="E18" i="13"/>
  <c r="G18" i="13" s="1"/>
  <c r="D18" i="13"/>
  <c r="C18" i="13"/>
  <c r="G17" i="13"/>
  <c r="F17" i="13"/>
  <c r="G16" i="13"/>
  <c r="F16" i="13"/>
  <c r="G15" i="13"/>
  <c r="E15" i="13"/>
  <c r="D15" i="13"/>
  <c r="C15" i="13"/>
  <c r="F15" i="13" s="1"/>
  <c r="G14" i="13"/>
  <c r="F14" i="13"/>
  <c r="G13" i="13"/>
  <c r="F13" i="13"/>
  <c r="F12" i="13"/>
  <c r="E12" i="13"/>
  <c r="G12" i="13" s="1"/>
  <c r="D12" i="13"/>
  <c r="C12" i="13"/>
  <c r="C11" i="13" s="1"/>
  <c r="E11" i="13"/>
  <c r="G11" i="13" s="1"/>
  <c r="D11" i="13"/>
  <c r="F8" i="13"/>
  <c r="F55" i="6"/>
  <c r="G55" i="6"/>
  <c r="E55" i="6"/>
  <c r="E54" i="6"/>
  <c r="C55" i="6"/>
  <c r="C54" i="6"/>
  <c r="D54" i="6"/>
  <c r="D55" i="6"/>
  <c r="C44" i="12"/>
  <c r="D44" i="12"/>
  <c r="E44" i="12"/>
  <c r="F45" i="12"/>
  <c r="G45" i="12"/>
  <c r="F46" i="12"/>
  <c r="G46" i="12"/>
  <c r="F47" i="12"/>
  <c r="G47" i="12"/>
  <c r="D59" i="12"/>
  <c r="G72" i="12"/>
  <c r="F72" i="12"/>
  <c r="E71" i="12"/>
  <c r="D71" i="12"/>
  <c r="C71" i="12"/>
  <c r="G70" i="12"/>
  <c r="F70" i="12"/>
  <c r="E69" i="12"/>
  <c r="D69" i="12"/>
  <c r="G69" i="12" s="1"/>
  <c r="C69" i="12"/>
  <c r="G68" i="12"/>
  <c r="F68" i="12"/>
  <c r="E67" i="12"/>
  <c r="D67" i="12"/>
  <c r="C67" i="12"/>
  <c r="G66" i="12"/>
  <c r="F66" i="12"/>
  <c r="G65" i="12"/>
  <c r="F65" i="12"/>
  <c r="G64" i="12"/>
  <c r="F64" i="12"/>
  <c r="G63" i="12"/>
  <c r="F63" i="12"/>
  <c r="G62" i="12"/>
  <c r="F62" i="12"/>
  <c r="G61" i="12"/>
  <c r="F61" i="12"/>
  <c r="G60" i="12"/>
  <c r="F60" i="12"/>
  <c r="E59" i="12"/>
  <c r="C59" i="12"/>
  <c r="G57" i="12"/>
  <c r="F57" i="12"/>
  <c r="E56" i="12"/>
  <c r="D56" i="12"/>
  <c r="G56" i="12" s="1"/>
  <c r="C56" i="12"/>
  <c r="E55" i="12"/>
  <c r="D55" i="12"/>
  <c r="C55" i="12"/>
  <c r="G54" i="12"/>
  <c r="F54" i="12"/>
  <c r="E53" i="12"/>
  <c r="E52" i="12" s="1"/>
  <c r="D53" i="12"/>
  <c r="D52" i="12" s="1"/>
  <c r="C53" i="12"/>
  <c r="G51" i="12"/>
  <c r="F51" i="12"/>
  <c r="E50" i="12"/>
  <c r="D50" i="12"/>
  <c r="D49" i="12" s="1"/>
  <c r="C50" i="12"/>
  <c r="G48" i="12"/>
  <c r="F48" i="12"/>
  <c r="G43" i="12"/>
  <c r="F43" i="12"/>
  <c r="D42" i="12"/>
  <c r="G42" i="12" s="1"/>
  <c r="C42" i="12"/>
  <c r="F42" i="12" s="1"/>
  <c r="G41" i="12"/>
  <c r="F41" i="12"/>
  <c r="G40" i="12"/>
  <c r="F40" i="12"/>
  <c r="G39" i="12"/>
  <c r="F39" i="12"/>
  <c r="G38" i="12"/>
  <c r="F38" i="12"/>
  <c r="G37" i="12"/>
  <c r="F37" i="12"/>
  <c r="G36" i="12"/>
  <c r="F36" i="12"/>
  <c r="G35" i="12"/>
  <c r="F35" i="12"/>
  <c r="G34" i="12"/>
  <c r="F34" i="12"/>
  <c r="E33" i="12"/>
  <c r="D33" i="12"/>
  <c r="C33" i="12"/>
  <c r="G32" i="12"/>
  <c r="F32" i="12"/>
  <c r="G31" i="12"/>
  <c r="F31" i="12"/>
  <c r="G30" i="12"/>
  <c r="F30" i="12"/>
  <c r="G29" i="12"/>
  <c r="F29" i="12"/>
  <c r="G28" i="12"/>
  <c r="F28" i="12"/>
  <c r="E27" i="12"/>
  <c r="D27" i="12"/>
  <c r="C27" i="12"/>
  <c r="G26" i="12"/>
  <c r="F26" i="12"/>
  <c r="G25" i="12"/>
  <c r="F25" i="12"/>
  <c r="G24" i="12"/>
  <c r="F24" i="12"/>
  <c r="G23" i="12"/>
  <c r="F23" i="12"/>
  <c r="E22" i="12"/>
  <c r="D22" i="12"/>
  <c r="C22" i="12"/>
  <c r="G20" i="12"/>
  <c r="F20" i="12"/>
  <c r="G19" i="12"/>
  <c r="F19" i="12"/>
  <c r="F18" i="12"/>
  <c r="D18" i="12"/>
  <c r="G18" i="12" s="1"/>
  <c r="G17" i="12"/>
  <c r="F17" i="12"/>
  <c r="E16" i="12"/>
  <c r="D16" i="12"/>
  <c r="C16" i="12"/>
  <c r="G15" i="12"/>
  <c r="F15" i="12"/>
  <c r="G14" i="12"/>
  <c r="F14" i="12"/>
  <c r="G13" i="12"/>
  <c r="F13" i="12"/>
  <c r="E12" i="12"/>
  <c r="D12" i="12"/>
  <c r="C12" i="12"/>
  <c r="C21" i="12" l="1"/>
  <c r="G71" i="12"/>
  <c r="C10" i="13"/>
  <c r="C9" i="13" s="1"/>
  <c r="D10" i="13"/>
  <c r="G25" i="13"/>
  <c r="G26" i="13"/>
  <c r="F31" i="13"/>
  <c r="F30" i="13"/>
  <c r="E10" i="13"/>
  <c r="F11" i="13"/>
  <c r="F21" i="13"/>
  <c r="F27" i="12"/>
  <c r="G27" i="12"/>
  <c r="G44" i="12"/>
  <c r="F59" i="12"/>
  <c r="G50" i="12"/>
  <c r="F71" i="12"/>
  <c r="G67" i="12"/>
  <c r="G16" i="12"/>
  <c r="F33" i="12"/>
  <c r="G52" i="12"/>
  <c r="F56" i="12"/>
  <c r="E58" i="12"/>
  <c r="C11" i="12"/>
  <c r="F44" i="12"/>
  <c r="G55" i="12"/>
  <c r="F69" i="12"/>
  <c r="G33" i="12"/>
  <c r="E49" i="12"/>
  <c r="G49" i="12" s="1"/>
  <c r="F50" i="12"/>
  <c r="F53" i="12"/>
  <c r="D58" i="12"/>
  <c r="D21" i="12"/>
  <c r="G22" i="12"/>
  <c r="D11" i="12"/>
  <c r="G12" i="12"/>
  <c r="F16" i="12"/>
  <c r="G53" i="12"/>
  <c r="F55" i="12"/>
  <c r="G59" i="12"/>
  <c r="F67" i="12"/>
  <c r="C49" i="12"/>
  <c r="C58" i="12"/>
  <c r="E11" i="12"/>
  <c r="F12" i="12"/>
  <c r="E21" i="12"/>
  <c r="F22" i="12"/>
  <c r="C52" i="12"/>
  <c r="F52" i="12" s="1"/>
  <c r="F6" i="7"/>
  <c r="F5" i="7"/>
  <c r="E6" i="7"/>
  <c r="C6" i="7"/>
  <c r="E52" i="6"/>
  <c r="C52" i="6"/>
  <c r="F52" i="6"/>
  <c r="G52" i="6"/>
  <c r="D52" i="6"/>
  <c r="D56" i="6"/>
  <c r="D38" i="6"/>
  <c r="E49" i="6"/>
  <c r="D49" i="6"/>
  <c r="C49" i="6"/>
  <c r="F50" i="6"/>
  <c r="G50" i="6"/>
  <c r="F60" i="6"/>
  <c r="G60" i="6"/>
  <c r="D46" i="6"/>
  <c r="D45" i="6" s="1"/>
  <c r="D40" i="6"/>
  <c r="F39" i="6"/>
  <c r="G39" i="6"/>
  <c r="C38" i="6"/>
  <c r="D29" i="6"/>
  <c r="D23" i="6"/>
  <c r="D18" i="6"/>
  <c r="D14" i="6"/>
  <c r="F13" i="6"/>
  <c r="G13" i="6"/>
  <c r="E12" i="6"/>
  <c r="C12" i="6"/>
  <c r="D12" i="6"/>
  <c r="D8" i="6"/>
  <c r="D9" i="13" l="1"/>
  <c r="D8" i="13"/>
  <c r="F10" i="13"/>
  <c r="E9" i="13"/>
  <c r="G10" i="13"/>
  <c r="G58" i="12"/>
  <c r="F58" i="12"/>
  <c r="F49" i="12"/>
  <c r="D10" i="12"/>
  <c r="D9" i="12" s="1"/>
  <c r="D8" i="12" s="1"/>
  <c r="F11" i="12"/>
  <c r="E10" i="12"/>
  <c r="G11" i="12"/>
  <c r="C10" i="12"/>
  <c r="C9" i="12" s="1"/>
  <c r="F21" i="12"/>
  <c r="G21" i="12"/>
  <c r="D17" i="6"/>
  <c r="D9" i="7"/>
  <c r="D12" i="7"/>
  <c r="D15" i="7"/>
  <c r="D19" i="7"/>
  <c r="D18" i="7" s="1"/>
  <c r="D23" i="7"/>
  <c r="D22" i="7" s="1"/>
  <c r="D25" i="7"/>
  <c r="F64" i="10"/>
  <c r="G64" i="10"/>
  <c r="D21" i="10"/>
  <c r="D19" i="10"/>
  <c r="D17" i="10"/>
  <c r="D15" i="10"/>
  <c r="D13" i="10"/>
  <c r="D11" i="10"/>
  <c r="D9" i="10"/>
  <c r="D72" i="10"/>
  <c r="D65" i="10"/>
  <c r="D62" i="10"/>
  <c r="D54" i="10"/>
  <c r="D53" i="10"/>
  <c r="D52" i="10"/>
  <c r="D51" i="10"/>
  <c r="D50" i="10" s="1"/>
  <c r="D47" i="10"/>
  <c r="D46" i="10" s="1"/>
  <c r="D45" i="10" s="1"/>
  <c r="D44" i="10" s="1"/>
  <c r="D43" i="10" s="1"/>
  <c r="D41" i="10"/>
  <c r="D40" i="10"/>
  <c r="D39" i="10" s="1"/>
  <c r="D38" i="10" s="1"/>
  <c r="D37" i="10" s="1"/>
  <c r="D35" i="10"/>
  <c r="D34" i="10" s="1"/>
  <c r="D33" i="10" s="1"/>
  <c r="D32" i="10" s="1"/>
  <c r="D31" i="10" s="1"/>
  <c r="D29" i="10"/>
  <c r="D28" i="10" s="1"/>
  <c r="D27" i="10" s="1"/>
  <c r="D26" i="10" s="1"/>
  <c r="D25" i="10" s="1"/>
  <c r="D48" i="6"/>
  <c r="F92" i="9"/>
  <c r="G92" i="9"/>
  <c r="F181" i="9"/>
  <c r="G181" i="9"/>
  <c r="F302" i="9"/>
  <c r="G302" i="9"/>
  <c r="F270" i="9"/>
  <c r="G270" i="9"/>
  <c r="F272" i="9"/>
  <c r="G272" i="9"/>
  <c r="F274" i="9"/>
  <c r="G274" i="9"/>
  <c r="F275" i="9"/>
  <c r="G275" i="9"/>
  <c r="F277" i="9"/>
  <c r="G277" i="9"/>
  <c r="F278" i="9"/>
  <c r="G278" i="9"/>
  <c r="C243" i="9"/>
  <c r="C246" i="9"/>
  <c r="F214" i="9"/>
  <c r="G214" i="9"/>
  <c r="F210" i="9"/>
  <c r="G210" i="9"/>
  <c r="E213" i="9"/>
  <c r="D213" i="9"/>
  <c r="G213" i="9" s="1"/>
  <c r="F201" i="9"/>
  <c r="G201" i="9"/>
  <c r="F199" i="9"/>
  <c r="E200" i="9"/>
  <c r="G200" i="9" s="1"/>
  <c r="D200" i="9"/>
  <c r="E180" i="9"/>
  <c r="G180" i="9" s="1"/>
  <c r="D180" i="9"/>
  <c r="F132" i="9"/>
  <c r="G132" i="9"/>
  <c r="F127" i="9"/>
  <c r="G127" i="9"/>
  <c r="E126" i="9"/>
  <c r="D126" i="9"/>
  <c r="G8" i="13" l="1"/>
  <c r="D7" i="13"/>
  <c r="G9" i="13"/>
  <c r="F9" i="13"/>
  <c r="G10" i="12"/>
  <c r="F10" i="12"/>
  <c r="E9" i="12"/>
  <c r="D8" i="7"/>
  <c r="D23" i="10"/>
  <c r="D8" i="10" s="1"/>
  <c r="D7" i="10" s="1"/>
  <c r="D6" i="10"/>
  <c r="D5" i="10" s="1"/>
  <c r="D71" i="10"/>
  <c r="D61" i="10"/>
  <c r="D60" i="10" s="1"/>
  <c r="D59" i="10"/>
  <c r="D58" i="10" s="1"/>
  <c r="D76" i="10"/>
  <c r="G126" i="9"/>
  <c r="F9" i="12" l="1"/>
  <c r="G9" i="12"/>
  <c r="D70" i="10"/>
  <c r="D69" i="10"/>
  <c r="D68" i="10" s="1"/>
  <c r="C8" i="9"/>
  <c r="F59" i="9" l="1"/>
  <c r="G59" i="9"/>
  <c r="E58" i="9"/>
  <c r="E57" i="9" s="1"/>
  <c r="D58" i="9"/>
  <c r="D57" i="9"/>
  <c r="D56" i="9" s="1"/>
  <c r="C58" i="9"/>
  <c r="C57" i="9" s="1"/>
  <c r="C56" i="9" s="1"/>
  <c r="G57" i="9" l="1"/>
  <c r="E56" i="9"/>
  <c r="F57" i="9"/>
  <c r="G58" i="9"/>
  <c r="F58" i="9"/>
  <c r="E276" i="9"/>
  <c r="E273" i="9"/>
  <c r="E271" i="9"/>
  <c r="E269" i="9"/>
  <c r="E265" i="9"/>
  <c r="E263" i="9"/>
  <c r="D276" i="9"/>
  <c r="D273" i="9"/>
  <c r="D271" i="9"/>
  <c r="D269" i="9"/>
  <c r="D265" i="9"/>
  <c r="D263" i="9"/>
  <c r="C265" i="9"/>
  <c r="C269" i="9"/>
  <c r="C271" i="9"/>
  <c r="C276" i="9"/>
  <c r="C273" i="9"/>
  <c r="C268" i="9" s="1"/>
  <c r="G267" i="9"/>
  <c r="F267" i="9"/>
  <c r="G266" i="9"/>
  <c r="F266" i="9"/>
  <c r="G264" i="9"/>
  <c r="F264" i="9"/>
  <c r="C263" i="9"/>
  <c r="C126" i="9"/>
  <c r="F126" i="9" s="1"/>
  <c r="C128" i="9"/>
  <c r="C131" i="9"/>
  <c r="C29" i="9"/>
  <c r="C34" i="9"/>
  <c r="C124" i="9"/>
  <c r="C91" i="9"/>
  <c r="C161" i="9"/>
  <c r="C200" i="9"/>
  <c r="F200" i="9" s="1"/>
  <c r="C180" i="9"/>
  <c r="F180" i="9" s="1"/>
  <c r="C213" i="9"/>
  <c r="F213" i="9" s="1"/>
  <c r="F276" i="9" l="1"/>
  <c r="G276" i="9"/>
  <c r="G269" i="9"/>
  <c r="F269" i="9"/>
  <c r="F271" i="9"/>
  <c r="G271" i="9"/>
  <c r="F273" i="9"/>
  <c r="G273" i="9"/>
  <c r="F56" i="9"/>
  <c r="G56" i="9"/>
  <c r="E262" i="9"/>
  <c r="D262" i="9"/>
  <c r="D268" i="9"/>
  <c r="E268" i="9"/>
  <c r="C123" i="9"/>
  <c r="G263" i="9"/>
  <c r="C262" i="9"/>
  <c r="C261" i="9" s="1"/>
  <c r="C260" i="9" s="1"/>
  <c r="C259" i="9" s="1"/>
  <c r="C258" i="9" s="1"/>
  <c r="C257" i="9" s="1"/>
  <c r="F263" i="9"/>
  <c r="C208" i="9"/>
  <c r="C211" i="9"/>
  <c r="D211" i="9"/>
  <c r="E211" i="9"/>
  <c r="G211" i="9" s="1"/>
  <c r="F211" i="9"/>
  <c r="F212" i="9"/>
  <c r="G212" i="9"/>
  <c r="C54" i="9"/>
  <c r="C53" i="9" s="1"/>
  <c r="C300" i="9"/>
  <c r="G293" i="9"/>
  <c r="F294" i="9"/>
  <c r="G294" i="9"/>
  <c r="E293" i="9"/>
  <c r="D293" i="9"/>
  <c r="C286" i="9"/>
  <c r="C293" i="9"/>
  <c r="F293" i="9" s="1"/>
  <c r="D261" i="9" l="1"/>
  <c r="E261" i="9"/>
  <c r="C207" i="9"/>
  <c r="C65" i="10"/>
  <c r="C8" i="10"/>
  <c r="C7" i="10" s="1"/>
  <c r="C21" i="10"/>
  <c r="C19" i="10"/>
  <c r="C17" i="10"/>
  <c r="C15" i="10"/>
  <c r="C13" i="10"/>
  <c r="C11" i="10"/>
  <c r="C9" i="10"/>
  <c r="C29" i="10"/>
  <c r="C28" i="10" s="1"/>
  <c r="C27" i="10" s="1"/>
  <c r="C41" i="10"/>
  <c r="C40" i="10" s="1"/>
  <c r="C39" i="10" s="1"/>
  <c r="C38" i="10" s="1"/>
  <c r="C37" i="10" s="1"/>
  <c r="C35" i="10"/>
  <c r="C34" i="10" s="1"/>
  <c r="C33" i="10" s="1"/>
  <c r="C32" i="10" s="1"/>
  <c r="C31" i="10" s="1"/>
  <c r="C54" i="10"/>
  <c r="C53" i="10" s="1"/>
  <c r="C47" i="10"/>
  <c r="C46" i="10" s="1"/>
  <c r="C45" i="10" s="1"/>
  <c r="C44" i="10" s="1"/>
  <c r="C43" i="10" s="1"/>
  <c r="C72" i="10"/>
  <c r="C71" i="10" s="1"/>
  <c r="C70" i="10" s="1"/>
  <c r="C62" i="10"/>
  <c r="C51" i="10" l="1"/>
  <c r="C50" i="10" s="1"/>
  <c r="C52" i="10"/>
  <c r="C6" i="10"/>
  <c r="C61" i="10"/>
  <c r="C69" i="10"/>
  <c r="C68" i="10" s="1"/>
  <c r="C60" i="10" l="1"/>
  <c r="C59" i="10"/>
  <c r="C58" i="10" s="1"/>
  <c r="E19" i="10"/>
  <c r="E65" i="10"/>
  <c r="F66" i="10"/>
  <c r="G66" i="10"/>
  <c r="G76" i="10"/>
  <c r="F76" i="10"/>
  <c r="E15" i="7" l="1"/>
  <c r="E62" i="10" l="1"/>
  <c r="E72" i="10"/>
  <c r="F14" i="7"/>
  <c r="G14" i="7"/>
  <c r="D7" i="6"/>
  <c r="G74" i="10" l="1"/>
  <c r="F74" i="10"/>
  <c r="G73" i="10"/>
  <c r="F73" i="10"/>
  <c r="F72" i="10"/>
  <c r="F63" i="10"/>
  <c r="G63" i="10"/>
  <c r="F67" i="10"/>
  <c r="G67" i="10"/>
  <c r="F62" i="10"/>
  <c r="F55" i="10"/>
  <c r="G55" i="10"/>
  <c r="E54" i="10"/>
  <c r="E53" i="10" s="1"/>
  <c r="F53" i="10" s="1"/>
  <c r="E47" i="10"/>
  <c r="E46" i="10" s="1"/>
  <c r="F46" i="10" s="1"/>
  <c r="E41" i="10"/>
  <c r="F41" i="10" s="1"/>
  <c r="E35" i="10"/>
  <c r="E34" i="10" s="1"/>
  <c r="F30" i="10"/>
  <c r="G30" i="10"/>
  <c r="F36" i="10"/>
  <c r="G36" i="10"/>
  <c r="F42" i="10"/>
  <c r="G42" i="10"/>
  <c r="F48" i="10"/>
  <c r="G48" i="10"/>
  <c r="E29" i="10"/>
  <c r="F29" i="10" s="1"/>
  <c r="F24" i="10"/>
  <c r="F23" i="10"/>
  <c r="F22" i="10"/>
  <c r="G22" i="10"/>
  <c r="E21" i="10"/>
  <c r="F21" i="10" s="1"/>
  <c r="G20" i="10"/>
  <c r="F20" i="10"/>
  <c r="F19" i="10"/>
  <c r="G18" i="10"/>
  <c r="F18" i="10"/>
  <c r="E17" i="10"/>
  <c r="G16" i="10"/>
  <c r="F16" i="10"/>
  <c r="E15" i="10"/>
  <c r="G14" i="10"/>
  <c r="F14" i="10"/>
  <c r="F13" i="10"/>
  <c r="E13" i="10"/>
  <c r="G13" i="10"/>
  <c r="F12" i="10"/>
  <c r="G12" i="10"/>
  <c r="E11" i="10"/>
  <c r="F11" i="10" s="1"/>
  <c r="G10" i="10"/>
  <c r="F10" i="10"/>
  <c r="E9" i="10"/>
  <c r="F9" i="10" s="1"/>
  <c r="G9" i="10" l="1"/>
  <c r="G54" i="10"/>
  <c r="F54" i="10"/>
  <c r="F47" i="10"/>
  <c r="G47" i="10"/>
  <c r="F65" i="10"/>
  <c r="E61" i="10"/>
  <c r="E60" i="10" s="1"/>
  <c r="G65" i="10"/>
  <c r="G19" i="10"/>
  <c r="E45" i="10"/>
  <c r="F45" i="10" s="1"/>
  <c r="E51" i="10"/>
  <c r="E50" i="10" s="1"/>
  <c r="F50" i="10" s="1"/>
  <c r="G62" i="10"/>
  <c r="F35" i="10"/>
  <c r="G53" i="10"/>
  <c r="E28" i="10"/>
  <c r="G28" i="10" s="1"/>
  <c r="E52" i="10"/>
  <c r="E71" i="10"/>
  <c r="E69" i="10" s="1"/>
  <c r="E68" i="10" s="1"/>
  <c r="G72" i="10"/>
  <c r="E6" i="10"/>
  <c r="E59" i="10"/>
  <c r="E58" i="10" s="1"/>
  <c r="F58" i="10" s="1"/>
  <c r="F34" i="10"/>
  <c r="E33" i="10"/>
  <c r="G46" i="10"/>
  <c r="E40" i="10"/>
  <c r="E39" i="10" s="1"/>
  <c r="G41" i="10"/>
  <c r="G34" i="10"/>
  <c r="G35" i="10"/>
  <c r="G29" i="10"/>
  <c r="E8" i="10"/>
  <c r="E7" i="10" s="1"/>
  <c r="G15" i="10"/>
  <c r="G17" i="10"/>
  <c r="G23" i="10"/>
  <c r="F15" i="10"/>
  <c r="G24" i="10"/>
  <c r="F8" i="10"/>
  <c r="F17" i="10"/>
  <c r="G21" i="10"/>
  <c r="G11" i="10"/>
  <c r="E300" i="9"/>
  <c r="E178" i="9"/>
  <c r="E34" i="9"/>
  <c r="E29" i="9"/>
  <c r="E16" i="9"/>
  <c r="E48" i="9"/>
  <c r="E235" i="9"/>
  <c r="G304" i="9"/>
  <c r="F304" i="9"/>
  <c r="E303" i="9"/>
  <c r="D303" i="9"/>
  <c r="C303" i="9"/>
  <c r="C299" i="9" s="1"/>
  <c r="C298" i="9" s="1"/>
  <c r="C297" i="9" s="1"/>
  <c r="G301" i="9"/>
  <c r="F301" i="9"/>
  <c r="D300" i="9"/>
  <c r="G296" i="9"/>
  <c r="F296" i="9"/>
  <c r="E295" i="9"/>
  <c r="E292" i="9" s="1"/>
  <c r="D295" i="9"/>
  <c r="D292" i="9" s="1"/>
  <c r="C295" i="9"/>
  <c r="C292" i="9" s="1"/>
  <c r="G291" i="9"/>
  <c r="F291" i="9"/>
  <c r="E290" i="9"/>
  <c r="D290" i="9"/>
  <c r="C290" i="9"/>
  <c r="G289" i="9"/>
  <c r="F289" i="9"/>
  <c r="E288" i="9"/>
  <c r="D288" i="9"/>
  <c r="C288" i="9"/>
  <c r="G287" i="9"/>
  <c r="F287" i="9"/>
  <c r="E286" i="9"/>
  <c r="D286" i="9"/>
  <c r="G256" i="9"/>
  <c r="F256" i="9"/>
  <c r="G255" i="9"/>
  <c r="F255" i="9"/>
  <c r="E254" i="9"/>
  <c r="D254" i="9"/>
  <c r="C254" i="9"/>
  <c r="C253" i="9" s="1"/>
  <c r="C252" i="9" s="1"/>
  <c r="G251" i="9"/>
  <c r="F251" i="9"/>
  <c r="E250" i="9"/>
  <c r="D250" i="9"/>
  <c r="D249" i="9" s="1"/>
  <c r="C250" i="9"/>
  <c r="C249" i="9" s="1"/>
  <c r="G248" i="9"/>
  <c r="F248" i="9"/>
  <c r="G247" i="9"/>
  <c r="F247" i="9"/>
  <c r="E246" i="9"/>
  <c r="F246" i="9" s="1"/>
  <c r="D246" i="9"/>
  <c r="G245" i="9"/>
  <c r="F245" i="9"/>
  <c r="G244" i="9"/>
  <c r="F244" i="9"/>
  <c r="E243" i="9"/>
  <c r="D243" i="9"/>
  <c r="G242" i="9"/>
  <c r="F242" i="9"/>
  <c r="G241" i="9"/>
  <c r="F241" i="9"/>
  <c r="G240" i="9"/>
  <c r="F240" i="9"/>
  <c r="E239" i="9"/>
  <c r="D239" i="9"/>
  <c r="C239" i="9"/>
  <c r="C238" i="9"/>
  <c r="G237" i="9"/>
  <c r="F237" i="9"/>
  <c r="G236" i="9"/>
  <c r="F236" i="9"/>
  <c r="D235" i="9"/>
  <c r="G235" i="9" s="1"/>
  <c r="C235" i="9"/>
  <c r="G234" i="9"/>
  <c r="F234" i="9"/>
  <c r="E233" i="9"/>
  <c r="D233" i="9"/>
  <c r="C233" i="9"/>
  <c r="G226" i="9"/>
  <c r="F226" i="9"/>
  <c r="E225" i="9"/>
  <c r="D225" i="9"/>
  <c r="C225" i="9"/>
  <c r="G224" i="9"/>
  <c r="F224" i="9"/>
  <c r="E223" i="9"/>
  <c r="D223" i="9"/>
  <c r="C223" i="9"/>
  <c r="G222" i="9"/>
  <c r="F222" i="9"/>
  <c r="E221" i="9"/>
  <c r="D221" i="9"/>
  <c r="C221" i="9"/>
  <c r="C220" i="9" s="1"/>
  <c r="C219" i="9" s="1"/>
  <c r="C218" i="9" s="1"/>
  <c r="C217" i="9" s="1"/>
  <c r="C216" i="9" s="1"/>
  <c r="C215" i="9" s="1"/>
  <c r="G209" i="9"/>
  <c r="F209" i="9"/>
  <c r="E208" i="9"/>
  <c r="D208" i="9"/>
  <c r="C206" i="9"/>
  <c r="C205" i="9" s="1"/>
  <c r="C204" i="9" s="1"/>
  <c r="C203" i="9" s="1"/>
  <c r="C202" i="9" s="1"/>
  <c r="G199" i="9"/>
  <c r="E198" i="9"/>
  <c r="D198" i="9"/>
  <c r="D197" i="9" s="1"/>
  <c r="C198" i="9"/>
  <c r="C197" i="9" s="1"/>
  <c r="G196" i="9"/>
  <c r="F196" i="9"/>
  <c r="E195" i="9"/>
  <c r="D195" i="9"/>
  <c r="C195" i="9"/>
  <c r="G194" i="9"/>
  <c r="F194" i="9"/>
  <c r="E193" i="9"/>
  <c r="D193" i="9"/>
  <c r="C193" i="9"/>
  <c r="G192" i="9"/>
  <c r="F192" i="9"/>
  <c r="E191" i="9"/>
  <c r="D191" i="9"/>
  <c r="C191" i="9"/>
  <c r="G186" i="9"/>
  <c r="F186" i="9"/>
  <c r="E185" i="9"/>
  <c r="E184" i="9" s="1"/>
  <c r="D185" i="9"/>
  <c r="C185" i="9"/>
  <c r="C184" i="9" s="1"/>
  <c r="G183" i="9"/>
  <c r="F183" i="9"/>
  <c r="E182" i="9"/>
  <c r="D182" i="9"/>
  <c r="C182" i="9"/>
  <c r="G179" i="9"/>
  <c r="F179" i="9"/>
  <c r="D178" i="9"/>
  <c r="C178" i="9"/>
  <c r="G171" i="9"/>
  <c r="F171" i="9"/>
  <c r="E170" i="9"/>
  <c r="E169" i="9" s="1"/>
  <c r="D170" i="9"/>
  <c r="C170" i="9"/>
  <c r="C169" i="9" s="1"/>
  <c r="C168" i="9" s="1"/>
  <c r="G167" i="9"/>
  <c r="F167" i="9"/>
  <c r="G166" i="9"/>
  <c r="F166" i="9"/>
  <c r="G165" i="9"/>
  <c r="F165" i="9"/>
  <c r="G164" i="9"/>
  <c r="F164" i="9"/>
  <c r="G163" i="9"/>
  <c r="F163" i="9"/>
  <c r="G162" i="9"/>
  <c r="F162" i="9"/>
  <c r="E161" i="9"/>
  <c r="D161" i="9"/>
  <c r="G160" i="9"/>
  <c r="F160" i="9"/>
  <c r="G159" i="9"/>
  <c r="F159" i="9"/>
  <c r="E158" i="9"/>
  <c r="D158" i="9"/>
  <c r="C158" i="9"/>
  <c r="G157" i="9"/>
  <c r="F157" i="9"/>
  <c r="E156" i="9"/>
  <c r="D156" i="9"/>
  <c r="C156" i="9"/>
  <c r="G154" i="9"/>
  <c r="F154" i="9"/>
  <c r="G153" i="9"/>
  <c r="F153" i="9"/>
  <c r="E152" i="9"/>
  <c r="D152" i="9"/>
  <c r="C152" i="9"/>
  <c r="G151" i="9"/>
  <c r="F151" i="9"/>
  <c r="E150" i="9"/>
  <c r="D150" i="9"/>
  <c r="C150" i="9"/>
  <c r="G143" i="9"/>
  <c r="F143" i="9"/>
  <c r="E142" i="9"/>
  <c r="D142" i="9"/>
  <c r="D141" i="9" s="1"/>
  <c r="D140" i="9" s="1"/>
  <c r="D139" i="9" s="1"/>
  <c r="D138" i="9" s="1"/>
  <c r="D137" i="9" s="1"/>
  <c r="D136" i="9" s="1"/>
  <c r="C142" i="9"/>
  <c r="C141" i="9" s="1"/>
  <c r="C140" i="9" s="1"/>
  <c r="C139" i="9" s="1"/>
  <c r="C138" i="9" s="1"/>
  <c r="C137" i="9" s="1"/>
  <c r="C136" i="9" s="1"/>
  <c r="G135" i="9"/>
  <c r="F135" i="9"/>
  <c r="E134" i="9"/>
  <c r="D134" i="9"/>
  <c r="C134" i="9"/>
  <c r="C130" i="9" s="1"/>
  <c r="G133" i="9"/>
  <c r="F133" i="9"/>
  <c r="E131" i="9"/>
  <c r="D131" i="9"/>
  <c r="C122" i="9"/>
  <c r="G129" i="9"/>
  <c r="F129" i="9"/>
  <c r="E128" i="9"/>
  <c r="D128" i="9"/>
  <c r="G125" i="9"/>
  <c r="F125" i="9"/>
  <c r="E124" i="9"/>
  <c r="D124" i="9"/>
  <c r="D123" i="9" s="1"/>
  <c r="G119" i="9"/>
  <c r="F119" i="9"/>
  <c r="E118" i="9"/>
  <c r="D118" i="9"/>
  <c r="C118" i="9"/>
  <c r="G117" i="9"/>
  <c r="F117" i="9"/>
  <c r="G116" i="9"/>
  <c r="F116" i="9"/>
  <c r="E115" i="9"/>
  <c r="D115" i="9"/>
  <c r="C115" i="9"/>
  <c r="G112" i="9"/>
  <c r="F112" i="9"/>
  <c r="E111" i="9"/>
  <c r="D111" i="9"/>
  <c r="C111" i="9"/>
  <c r="G110" i="9"/>
  <c r="F110" i="9"/>
  <c r="E109" i="9"/>
  <c r="D109" i="9"/>
  <c r="C109" i="9"/>
  <c r="G108" i="9"/>
  <c r="F108" i="9"/>
  <c r="G107" i="9"/>
  <c r="F107" i="9"/>
  <c r="E106" i="9"/>
  <c r="D106" i="9"/>
  <c r="C106" i="9"/>
  <c r="G101" i="9"/>
  <c r="F101" i="9"/>
  <c r="G100" i="9"/>
  <c r="F100" i="9"/>
  <c r="G99" i="9"/>
  <c r="F99" i="9"/>
  <c r="G98" i="9"/>
  <c r="F98" i="9"/>
  <c r="G97" i="9"/>
  <c r="F97" i="9"/>
  <c r="G96" i="9"/>
  <c r="F96" i="9"/>
  <c r="E95" i="9"/>
  <c r="E94" i="9" s="1"/>
  <c r="E93" i="9" s="1"/>
  <c r="D95" i="9"/>
  <c r="D94" i="9" s="1"/>
  <c r="C95" i="9"/>
  <c r="C94" i="9" s="1"/>
  <c r="C93" i="9" s="1"/>
  <c r="E91" i="9"/>
  <c r="D91" i="9"/>
  <c r="G90" i="9"/>
  <c r="F90" i="9"/>
  <c r="G89" i="9"/>
  <c r="F89" i="9"/>
  <c r="E88" i="9"/>
  <c r="D88" i="9"/>
  <c r="C88" i="9"/>
  <c r="G87" i="9"/>
  <c r="F87" i="9"/>
  <c r="G86" i="9"/>
  <c r="F86" i="9"/>
  <c r="E85" i="9"/>
  <c r="D85" i="9"/>
  <c r="C85" i="9"/>
  <c r="G84" i="9"/>
  <c r="F84" i="9"/>
  <c r="E83" i="9"/>
  <c r="D83" i="9"/>
  <c r="C83" i="9"/>
  <c r="G78" i="9"/>
  <c r="F78" i="9"/>
  <c r="E77" i="9"/>
  <c r="D77" i="9"/>
  <c r="D74" i="9" s="1"/>
  <c r="D73" i="9" s="1"/>
  <c r="D72" i="9" s="1"/>
  <c r="C77" i="9"/>
  <c r="C74" i="9" s="1"/>
  <c r="C73" i="9" s="1"/>
  <c r="C72" i="9" s="1"/>
  <c r="G76" i="9"/>
  <c r="F76" i="9"/>
  <c r="E75" i="9"/>
  <c r="D75" i="9"/>
  <c r="C75" i="9"/>
  <c r="G69" i="9"/>
  <c r="F69" i="9"/>
  <c r="E68" i="9"/>
  <c r="D68" i="9"/>
  <c r="C68" i="9"/>
  <c r="G67" i="9"/>
  <c r="F67" i="9"/>
  <c r="E66" i="9"/>
  <c r="D66" i="9"/>
  <c r="C66" i="9"/>
  <c r="C65" i="9" s="1"/>
  <c r="C64" i="9" s="1"/>
  <c r="C63" i="9" s="1"/>
  <c r="C62" i="9" s="1"/>
  <c r="C61" i="9" s="1"/>
  <c r="C60" i="9" s="1"/>
  <c r="G55" i="9"/>
  <c r="F55" i="9"/>
  <c r="E54" i="9"/>
  <c r="E53" i="9" s="1"/>
  <c r="D54" i="9"/>
  <c r="D53" i="9" s="1"/>
  <c r="G52" i="9"/>
  <c r="F52" i="9"/>
  <c r="G51" i="9"/>
  <c r="F51" i="9"/>
  <c r="G50" i="9"/>
  <c r="F50" i="9"/>
  <c r="G49" i="9"/>
  <c r="F49" i="9"/>
  <c r="D48" i="9"/>
  <c r="C48" i="9"/>
  <c r="G47" i="9"/>
  <c r="F47" i="9"/>
  <c r="G46" i="9"/>
  <c r="F46" i="9"/>
  <c r="G45" i="9"/>
  <c r="F45" i="9"/>
  <c r="G44" i="9"/>
  <c r="F44" i="9"/>
  <c r="G43" i="9"/>
  <c r="F43" i="9"/>
  <c r="G42" i="9"/>
  <c r="F42" i="9"/>
  <c r="G41" i="9"/>
  <c r="F41" i="9"/>
  <c r="E40" i="9"/>
  <c r="D40" i="9"/>
  <c r="C40" i="9"/>
  <c r="G39" i="9"/>
  <c r="F39" i="9"/>
  <c r="G38" i="9"/>
  <c r="F38" i="9"/>
  <c r="G37" i="9"/>
  <c r="F37" i="9"/>
  <c r="G36" i="9"/>
  <c r="F36" i="9"/>
  <c r="G35" i="9"/>
  <c r="F35" i="9"/>
  <c r="D34" i="9"/>
  <c r="F34" i="9"/>
  <c r="G33" i="9"/>
  <c r="F33" i="9"/>
  <c r="G32" i="9"/>
  <c r="F32" i="9"/>
  <c r="G31" i="9"/>
  <c r="F31" i="9"/>
  <c r="G30" i="9"/>
  <c r="F30" i="9"/>
  <c r="D29" i="9"/>
  <c r="E20" i="9"/>
  <c r="E18" i="9"/>
  <c r="E14" i="9"/>
  <c r="E12" i="9"/>
  <c r="G9" i="9"/>
  <c r="F9" i="9"/>
  <c r="E8" i="9"/>
  <c r="D8" i="9"/>
  <c r="F49" i="6"/>
  <c r="G49" i="6"/>
  <c r="E48" i="6"/>
  <c r="C48" i="6"/>
  <c r="D51" i="6"/>
  <c r="D6" i="6" s="1"/>
  <c r="G42" i="6"/>
  <c r="D64" i="6"/>
  <c r="D66" i="6"/>
  <c r="D68" i="6"/>
  <c r="G38" i="6"/>
  <c r="G11" i="6"/>
  <c r="F38" i="6"/>
  <c r="C51" i="6"/>
  <c r="C8" i="6"/>
  <c r="C7" i="6" s="1"/>
  <c r="F26" i="7"/>
  <c r="G26" i="7"/>
  <c r="E25" i="7"/>
  <c r="C25" i="7"/>
  <c r="E51" i="6"/>
  <c r="F14" i="6"/>
  <c r="F16" i="6"/>
  <c r="G16" i="6"/>
  <c r="F15" i="6"/>
  <c r="G15" i="6"/>
  <c r="E8" i="6"/>
  <c r="F11" i="6"/>
  <c r="F9" i="6"/>
  <c r="G9" i="6"/>
  <c r="F10" i="6"/>
  <c r="G10" i="6"/>
  <c r="F65" i="6"/>
  <c r="G65" i="6"/>
  <c r="G67" i="6"/>
  <c r="F67" i="6"/>
  <c r="E66" i="6"/>
  <c r="C66" i="6"/>
  <c r="C56" i="6"/>
  <c r="E64" i="6"/>
  <c r="C64" i="6"/>
  <c r="E56" i="6"/>
  <c r="F62" i="6"/>
  <c r="G62" i="6"/>
  <c r="F61" i="6"/>
  <c r="G61" i="6"/>
  <c r="F59" i="6"/>
  <c r="G59" i="6"/>
  <c r="F58" i="6"/>
  <c r="G58" i="6"/>
  <c r="G30" i="7"/>
  <c r="F30" i="7"/>
  <c r="G29" i="7"/>
  <c r="F29" i="7"/>
  <c r="E28" i="7"/>
  <c r="D28" i="7"/>
  <c r="D27" i="7" s="1"/>
  <c r="D7" i="7" s="1"/>
  <c r="C28" i="7"/>
  <c r="C27" i="7" s="1"/>
  <c r="G24" i="7"/>
  <c r="F24" i="7"/>
  <c r="E23" i="7"/>
  <c r="C23" i="7"/>
  <c r="C22" i="7" s="1"/>
  <c r="G21" i="7"/>
  <c r="F21" i="7"/>
  <c r="G20" i="7"/>
  <c r="F20" i="7"/>
  <c r="E19" i="7"/>
  <c r="C19" i="7"/>
  <c r="C18" i="7" s="1"/>
  <c r="G17" i="7"/>
  <c r="F17" i="7"/>
  <c r="C15" i="7"/>
  <c r="G13" i="7"/>
  <c r="F13" i="7"/>
  <c r="E12" i="7"/>
  <c r="G12" i="7" s="1"/>
  <c r="C12" i="7"/>
  <c r="G11" i="7"/>
  <c r="F11" i="7"/>
  <c r="G10" i="7"/>
  <c r="F10" i="7"/>
  <c r="E9" i="7"/>
  <c r="C9" i="7"/>
  <c r="G69" i="6"/>
  <c r="F69" i="6"/>
  <c r="E68" i="6"/>
  <c r="C68" i="6"/>
  <c r="G63" i="6"/>
  <c r="F63" i="6"/>
  <c r="G57" i="6"/>
  <c r="F57" i="6"/>
  <c r="G53" i="6"/>
  <c r="F53" i="6"/>
  <c r="G47" i="6"/>
  <c r="F47" i="6"/>
  <c r="E46" i="6"/>
  <c r="G46" i="6" s="1"/>
  <c r="C46" i="6"/>
  <c r="G44" i="6"/>
  <c r="F44" i="6"/>
  <c r="G43" i="6"/>
  <c r="F43" i="6"/>
  <c r="F42" i="6"/>
  <c r="G41" i="6"/>
  <c r="F41" i="6"/>
  <c r="E40" i="6"/>
  <c r="G40" i="6" s="1"/>
  <c r="C40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E29" i="6"/>
  <c r="G29" i="6" s="1"/>
  <c r="C29" i="6"/>
  <c r="G28" i="6"/>
  <c r="F28" i="6"/>
  <c r="G27" i="6"/>
  <c r="F27" i="6"/>
  <c r="G26" i="6"/>
  <c r="F26" i="6"/>
  <c r="G25" i="6"/>
  <c r="F25" i="6"/>
  <c r="G24" i="6"/>
  <c r="F24" i="6"/>
  <c r="E23" i="6"/>
  <c r="G23" i="6" s="1"/>
  <c r="C23" i="6"/>
  <c r="G22" i="6"/>
  <c r="F22" i="6"/>
  <c r="G21" i="6"/>
  <c r="F21" i="6"/>
  <c r="G20" i="6"/>
  <c r="F20" i="6"/>
  <c r="G19" i="6"/>
  <c r="F19" i="6"/>
  <c r="E18" i="6"/>
  <c r="C18" i="6"/>
  <c r="G12" i="6"/>
  <c r="F12" i="6"/>
  <c r="D6" i="7" l="1"/>
  <c r="G6" i="7" s="1"/>
  <c r="D5" i="7"/>
  <c r="G5" i="7" s="1"/>
  <c r="F48" i="6"/>
  <c r="D149" i="9"/>
  <c r="D155" i="9"/>
  <c r="G161" i="9"/>
  <c r="C230" i="9"/>
  <c r="C229" i="9" s="1"/>
  <c r="C228" i="9" s="1"/>
  <c r="C227" i="9" s="1"/>
  <c r="G91" i="9"/>
  <c r="F91" i="9"/>
  <c r="C28" i="9"/>
  <c r="C27" i="9" s="1"/>
  <c r="F225" i="9"/>
  <c r="C190" i="9"/>
  <c r="C26" i="9"/>
  <c r="C11" i="9" s="1"/>
  <c r="C10" i="9" s="1"/>
  <c r="C121" i="9"/>
  <c r="C21" i="9" s="1"/>
  <c r="C177" i="9"/>
  <c r="C105" i="9"/>
  <c r="C104" i="9" s="1"/>
  <c r="C176" i="9"/>
  <c r="C175" i="9" s="1"/>
  <c r="C155" i="9"/>
  <c r="C189" i="9"/>
  <c r="C188" i="9" s="1"/>
  <c r="C187" i="9" s="1"/>
  <c r="G243" i="9"/>
  <c r="C82" i="9"/>
  <c r="C81" i="9" s="1"/>
  <c r="C80" i="9" s="1"/>
  <c r="C114" i="9"/>
  <c r="C113" i="9" s="1"/>
  <c r="C149" i="9"/>
  <c r="D190" i="9"/>
  <c r="D189" i="9" s="1"/>
  <c r="D188" i="9" s="1"/>
  <c r="D187" i="9" s="1"/>
  <c r="F193" i="9"/>
  <c r="D65" i="9"/>
  <c r="D64" i="9" s="1"/>
  <c r="D63" i="9" s="1"/>
  <c r="D62" i="9" s="1"/>
  <c r="D61" i="9" s="1"/>
  <c r="D60" i="9" s="1"/>
  <c r="F75" i="9"/>
  <c r="F106" i="9"/>
  <c r="F111" i="9"/>
  <c r="G223" i="9"/>
  <c r="F68" i="9"/>
  <c r="D177" i="9"/>
  <c r="F254" i="9"/>
  <c r="G53" i="9"/>
  <c r="G158" i="9"/>
  <c r="G239" i="9"/>
  <c r="C285" i="9"/>
  <c r="C284" i="9" s="1"/>
  <c r="C283" i="9" s="1"/>
  <c r="C282" i="9" s="1"/>
  <c r="C281" i="9" s="1"/>
  <c r="C280" i="9" s="1"/>
  <c r="G94" i="9"/>
  <c r="F83" i="9"/>
  <c r="F184" i="9"/>
  <c r="F286" i="9"/>
  <c r="F51" i="6"/>
  <c r="G185" i="9"/>
  <c r="G288" i="9"/>
  <c r="G295" i="9"/>
  <c r="D130" i="9"/>
  <c r="D122" i="9" s="1"/>
  <c r="D121" i="9" s="1"/>
  <c r="D120" i="9" s="1"/>
  <c r="F152" i="9"/>
  <c r="D220" i="9"/>
  <c r="D219" i="9" s="1"/>
  <c r="D218" i="9" s="1"/>
  <c r="D217" i="9" s="1"/>
  <c r="D216" i="9" s="1"/>
  <c r="D215" i="9" s="1"/>
  <c r="G303" i="9"/>
  <c r="D82" i="9"/>
  <c r="D81" i="9" s="1"/>
  <c r="F158" i="9"/>
  <c r="F170" i="9"/>
  <c r="G208" i="9"/>
  <c r="E253" i="9"/>
  <c r="E252" i="9" s="1"/>
  <c r="F88" i="9"/>
  <c r="G178" i="9"/>
  <c r="F61" i="10"/>
  <c r="G61" i="10"/>
  <c r="G6" i="10"/>
  <c r="F6" i="10"/>
  <c r="F25" i="7"/>
  <c r="G25" i="7"/>
  <c r="C8" i="7"/>
  <c r="C7" i="7" s="1"/>
  <c r="F40" i="10"/>
  <c r="G69" i="10"/>
  <c r="F71" i="10"/>
  <c r="F69" i="10"/>
  <c r="F28" i="10"/>
  <c r="E27" i="10"/>
  <c r="G45" i="10"/>
  <c r="E44" i="10"/>
  <c r="F52" i="10"/>
  <c r="G52" i="10"/>
  <c r="G51" i="10"/>
  <c r="F51" i="10"/>
  <c r="G71" i="10"/>
  <c r="F59" i="10"/>
  <c r="E70" i="10"/>
  <c r="G70" i="10" s="1"/>
  <c r="G68" i="10"/>
  <c r="F68" i="10"/>
  <c r="G59" i="10"/>
  <c r="G58" i="10"/>
  <c r="G60" i="10"/>
  <c r="F60" i="10"/>
  <c r="F33" i="10"/>
  <c r="E32" i="10"/>
  <c r="G40" i="10"/>
  <c r="F39" i="10"/>
  <c r="E38" i="10"/>
  <c r="G33" i="10"/>
  <c r="G39" i="10"/>
  <c r="G50" i="10"/>
  <c r="G54" i="9"/>
  <c r="G75" i="9"/>
  <c r="D28" i="9"/>
  <c r="D27" i="9" s="1"/>
  <c r="G66" i="9"/>
  <c r="G88" i="9"/>
  <c r="G225" i="9"/>
  <c r="C232" i="9"/>
  <c r="C231" i="9" s="1"/>
  <c r="D232" i="9"/>
  <c r="F243" i="9"/>
  <c r="D285" i="9"/>
  <c r="D284" i="9" s="1"/>
  <c r="D283" i="9" s="1"/>
  <c r="D282" i="9" s="1"/>
  <c r="D281" i="9" s="1"/>
  <c r="F288" i="9"/>
  <c r="G109" i="9"/>
  <c r="G142" i="9"/>
  <c r="G150" i="9"/>
  <c r="G221" i="9"/>
  <c r="F77" i="9"/>
  <c r="G95" i="9"/>
  <c r="G118" i="9"/>
  <c r="G193" i="9"/>
  <c r="F208" i="9"/>
  <c r="F239" i="9"/>
  <c r="F118" i="9"/>
  <c r="G156" i="9"/>
  <c r="F182" i="9"/>
  <c r="F185" i="9"/>
  <c r="G134" i="9"/>
  <c r="F161" i="9"/>
  <c r="F290" i="9"/>
  <c r="D299" i="9"/>
  <c r="D298" i="9" s="1"/>
  <c r="D297" i="9" s="1"/>
  <c r="F7" i="10"/>
  <c r="G7" i="10"/>
  <c r="G8" i="10"/>
  <c r="E207" i="9"/>
  <c r="G34" i="9"/>
  <c r="E28" i="9"/>
  <c r="G152" i="9"/>
  <c r="G182" i="9"/>
  <c r="G286" i="9"/>
  <c r="E299" i="9"/>
  <c r="E298" i="9" s="1"/>
  <c r="G8" i="9"/>
  <c r="F8" i="9"/>
  <c r="G198" i="9"/>
  <c r="F198" i="9"/>
  <c r="E197" i="9"/>
  <c r="G233" i="9"/>
  <c r="F233" i="9"/>
  <c r="E232" i="9"/>
  <c r="D253" i="9"/>
  <c r="D252" i="9" s="1"/>
  <c r="G254" i="9"/>
  <c r="F93" i="9"/>
  <c r="F115" i="9"/>
  <c r="E114" i="9"/>
  <c r="G131" i="9"/>
  <c r="F131" i="9"/>
  <c r="E130" i="9"/>
  <c r="F29" i="9"/>
  <c r="G68" i="9"/>
  <c r="E74" i="9"/>
  <c r="G77" i="9"/>
  <c r="F95" i="9"/>
  <c r="G111" i="9"/>
  <c r="G115" i="9"/>
  <c r="G29" i="9"/>
  <c r="G48" i="9"/>
  <c r="D114" i="9"/>
  <c r="D113" i="9" s="1"/>
  <c r="G124" i="9"/>
  <c r="F124" i="9"/>
  <c r="F142" i="9"/>
  <c r="E141" i="9"/>
  <c r="G246" i="9"/>
  <c r="F295" i="9"/>
  <c r="G300" i="9"/>
  <c r="F191" i="9"/>
  <c r="E190" i="9"/>
  <c r="F53" i="9"/>
  <c r="G83" i="9"/>
  <c r="G85" i="9"/>
  <c r="F85" i="9"/>
  <c r="G128" i="9"/>
  <c r="E123" i="9"/>
  <c r="F128" i="9"/>
  <c r="G191" i="9"/>
  <c r="F66" i="9"/>
  <c r="E65" i="9"/>
  <c r="F109" i="9"/>
  <c r="E105" i="9"/>
  <c r="G290" i="9"/>
  <c r="F303" i="9"/>
  <c r="G40" i="9"/>
  <c r="F40" i="9"/>
  <c r="E82" i="9"/>
  <c r="F156" i="9"/>
  <c r="E155" i="9"/>
  <c r="F169" i="9"/>
  <c r="E168" i="9"/>
  <c r="F178" i="9"/>
  <c r="F223" i="9"/>
  <c r="D169" i="9"/>
  <c r="D168" i="9" s="1"/>
  <c r="G170" i="9"/>
  <c r="G195" i="9"/>
  <c r="F195" i="9"/>
  <c r="F94" i="9"/>
  <c r="G106" i="9"/>
  <c r="D105" i="9"/>
  <c r="D104" i="9" s="1"/>
  <c r="D148" i="9"/>
  <c r="E238" i="9"/>
  <c r="G250" i="9"/>
  <c r="F250" i="9"/>
  <c r="E249" i="9"/>
  <c r="F48" i="9"/>
  <c r="F54" i="9"/>
  <c r="F134" i="9"/>
  <c r="E149" i="9"/>
  <c r="F150" i="9"/>
  <c r="E220" i="9"/>
  <c r="F221" i="9"/>
  <c r="F235" i="9"/>
  <c r="F300" i="9"/>
  <c r="D93" i="9"/>
  <c r="E177" i="9"/>
  <c r="D184" i="9"/>
  <c r="D207" i="9"/>
  <c r="D206" i="9" s="1"/>
  <c r="D205" i="9" s="1"/>
  <c r="D204" i="9" s="1"/>
  <c r="D203" i="9" s="1"/>
  <c r="D202" i="9" s="1"/>
  <c r="D238" i="9"/>
  <c r="E285" i="9"/>
  <c r="C17" i="6"/>
  <c r="G51" i="6"/>
  <c r="G48" i="6"/>
  <c r="E17" i="6"/>
  <c r="E7" i="6"/>
  <c r="G56" i="6"/>
  <c r="G14" i="6"/>
  <c r="F64" i="6"/>
  <c r="G19" i="7"/>
  <c r="G28" i="7"/>
  <c r="G9" i="7"/>
  <c r="G15" i="7"/>
  <c r="G23" i="7"/>
  <c r="F8" i="6"/>
  <c r="G64" i="6"/>
  <c r="E45" i="6"/>
  <c r="G45" i="6" s="1"/>
  <c r="F46" i="6"/>
  <c r="G66" i="6"/>
  <c r="F66" i="6"/>
  <c r="F68" i="6"/>
  <c r="G68" i="6"/>
  <c r="F40" i="6"/>
  <c r="F18" i="6"/>
  <c r="F12" i="7"/>
  <c r="F15" i="7"/>
  <c r="E18" i="7"/>
  <c r="F19" i="7"/>
  <c r="E8" i="7"/>
  <c r="F9" i="7"/>
  <c r="E22" i="7"/>
  <c r="F23" i="7"/>
  <c r="E27" i="7"/>
  <c r="F28" i="7"/>
  <c r="F23" i="6"/>
  <c r="F56" i="6"/>
  <c r="F29" i="6"/>
  <c r="C45" i="6"/>
  <c r="G18" i="6"/>
  <c r="C120" i="9" l="1"/>
  <c r="C148" i="9"/>
  <c r="F28" i="9"/>
  <c r="G299" i="9"/>
  <c r="C279" i="9"/>
  <c r="C103" i="9"/>
  <c r="C102" i="9" s="1"/>
  <c r="C25" i="9"/>
  <c r="C24" i="9" s="1"/>
  <c r="C23" i="9" s="1"/>
  <c r="D147" i="9"/>
  <c r="D146" i="9" s="1"/>
  <c r="D145" i="9" s="1"/>
  <c r="D144" i="9" s="1"/>
  <c r="F299" i="9"/>
  <c r="C15" i="9"/>
  <c r="C79" i="9"/>
  <c r="C20" i="9"/>
  <c r="F20" i="9" s="1"/>
  <c r="F21" i="9"/>
  <c r="C13" i="9"/>
  <c r="C174" i="9"/>
  <c r="C173" i="9" s="1"/>
  <c r="C172" i="9" s="1"/>
  <c r="D176" i="9"/>
  <c r="D175" i="9" s="1"/>
  <c r="D13" i="9" s="1"/>
  <c r="F253" i="9"/>
  <c r="D80" i="9"/>
  <c r="D79" i="9" s="1"/>
  <c r="D103" i="9"/>
  <c r="D102" i="9" s="1"/>
  <c r="G253" i="9"/>
  <c r="E6" i="6"/>
  <c r="D26" i="9"/>
  <c r="F70" i="10"/>
  <c r="G27" i="10"/>
  <c r="F27" i="10"/>
  <c r="E43" i="10"/>
  <c r="G44" i="10"/>
  <c r="F44" i="10"/>
  <c r="F32" i="10"/>
  <c r="E31" i="10"/>
  <c r="G32" i="10"/>
  <c r="E37" i="10"/>
  <c r="F38" i="10"/>
  <c r="G38" i="10"/>
  <c r="D231" i="9"/>
  <c r="D230" i="9" s="1"/>
  <c r="D229" i="9" s="1"/>
  <c r="D228" i="9" s="1"/>
  <c r="D227" i="9" s="1"/>
  <c r="D280" i="9"/>
  <c r="D279" i="9" s="1"/>
  <c r="E27" i="9"/>
  <c r="G27" i="9" s="1"/>
  <c r="G28" i="9"/>
  <c r="G82" i="9"/>
  <c r="F82" i="9"/>
  <c r="E81" i="9"/>
  <c r="G190" i="9"/>
  <c r="E189" i="9"/>
  <c r="F190" i="9"/>
  <c r="F220" i="9"/>
  <c r="E219" i="9"/>
  <c r="G220" i="9"/>
  <c r="G249" i="9"/>
  <c r="F249" i="9"/>
  <c r="G252" i="9"/>
  <c r="F252" i="9"/>
  <c r="G168" i="9"/>
  <c r="F168" i="9"/>
  <c r="G93" i="9"/>
  <c r="G184" i="9"/>
  <c r="G197" i="9"/>
  <c r="F197" i="9"/>
  <c r="G177" i="9"/>
  <c r="E176" i="9"/>
  <c r="F177" i="9"/>
  <c r="G65" i="9"/>
  <c r="F65" i="9"/>
  <c r="E64" i="9"/>
  <c r="G130" i="9"/>
  <c r="F130" i="9"/>
  <c r="F207" i="9"/>
  <c r="E206" i="9"/>
  <c r="G207" i="9"/>
  <c r="F105" i="9"/>
  <c r="E104" i="9"/>
  <c r="G105" i="9"/>
  <c r="G114" i="9"/>
  <c r="F114" i="9"/>
  <c r="E113" i="9"/>
  <c r="F123" i="9"/>
  <c r="E122" i="9"/>
  <c r="G123" i="9"/>
  <c r="G298" i="9"/>
  <c r="E297" i="9"/>
  <c r="F298" i="9"/>
  <c r="F149" i="9"/>
  <c r="E148" i="9"/>
  <c r="G149" i="9"/>
  <c r="G169" i="9"/>
  <c r="G292" i="9"/>
  <c r="F292" i="9"/>
  <c r="G141" i="9"/>
  <c r="F141" i="9"/>
  <c r="E140" i="9"/>
  <c r="D21" i="9"/>
  <c r="G285" i="9"/>
  <c r="F285" i="9"/>
  <c r="E284" i="9"/>
  <c r="F238" i="9"/>
  <c r="G238" i="9"/>
  <c r="G155" i="9"/>
  <c r="F155" i="9"/>
  <c r="F74" i="9"/>
  <c r="E73" i="9"/>
  <c r="G74" i="9"/>
  <c r="G232" i="9"/>
  <c r="F232" i="9"/>
  <c r="E231" i="9"/>
  <c r="C6" i="6"/>
  <c r="C5" i="6" s="1"/>
  <c r="F7" i="6"/>
  <c r="F45" i="6"/>
  <c r="F27" i="7"/>
  <c r="G27" i="7"/>
  <c r="G18" i="7"/>
  <c r="F18" i="7"/>
  <c r="F22" i="7"/>
  <c r="G22" i="7"/>
  <c r="F8" i="7"/>
  <c r="E7" i="7"/>
  <c r="G8" i="7"/>
  <c r="G54" i="6"/>
  <c r="F54" i="6"/>
  <c r="F17" i="6"/>
  <c r="G17" i="6"/>
  <c r="D5" i="9" l="1"/>
  <c r="C147" i="9"/>
  <c r="C5" i="9"/>
  <c r="C71" i="9"/>
  <c r="C70" i="9" s="1"/>
  <c r="D260" i="9"/>
  <c r="D259" i="9" s="1"/>
  <c r="D258" i="9" s="1"/>
  <c r="D257" i="9" s="1"/>
  <c r="D15" i="9"/>
  <c r="D14" i="9" s="1"/>
  <c r="G14" i="9" s="1"/>
  <c r="C17" i="9"/>
  <c r="C16" i="9" s="1"/>
  <c r="F16" i="9" s="1"/>
  <c r="D174" i="9"/>
  <c r="D173" i="9" s="1"/>
  <c r="D172" i="9" s="1"/>
  <c r="F11" i="9"/>
  <c r="C14" i="9"/>
  <c r="F14" i="9" s="1"/>
  <c r="F15" i="9"/>
  <c r="C12" i="9"/>
  <c r="F12" i="9" s="1"/>
  <c r="F13" i="9"/>
  <c r="D17" i="9"/>
  <c r="D16" i="9" s="1"/>
  <c r="G16" i="9" s="1"/>
  <c r="D19" i="9"/>
  <c r="D18" i="9" s="1"/>
  <c r="G18" i="9" s="1"/>
  <c r="F27" i="9"/>
  <c r="E5" i="9"/>
  <c r="D25" i="9"/>
  <c r="D24" i="9" s="1"/>
  <c r="D23" i="9" s="1"/>
  <c r="D11" i="9"/>
  <c r="F43" i="10"/>
  <c r="G43" i="10"/>
  <c r="F26" i="10"/>
  <c r="G26" i="10"/>
  <c r="F37" i="10"/>
  <c r="G37" i="10"/>
  <c r="G31" i="10"/>
  <c r="F31" i="10"/>
  <c r="E26" i="9"/>
  <c r="E25" i="9" s="1"/>
  <c r="G21" i="9"/>
  <c r="D20" i="9"/>
  <c r="G20" i="9" s="1"/>
  <c r="F176" i="9"/>
  <c r="E175" i="9"/>
  <c r="G176" i="9"/>
  <c r="G140" i="9"/>
  <c r="F140" i="9"/>
  <c r="E139" i="9"/>
  <c r="G219" i="9"/>
  <c r="E218" i="9"/>
  <c r="F219" i="9"/>
  <c r="G81" i="9"/>
  <c r="F81" i="9"/>
  <c r="E80" i="9"/>
  <c r="G148" i="9"/>
  <c r="E147" i="9"/>
  <c r="F148" i="9"/>
  <c r="G104" i="9"/>
  <c r="E103" i="9"/>
  <c r="F104" i="9"/>
  <c r="G64" i="9"/>
  <c r="F64" i="9"/>
  <c r="E63" i="9"/>
  <c r="G73" i="9"/>
  <c r="E72" i="9"/>
  <c r="F73" i="9"/>
  <c r="F284" i="9"/>
  <c r="E283" i="9"/>
  <c r="G284" i="9"/>
  <c r="D12" i="9"/>
  <c r="G12" i="9" s="1"/>
  <c r="G13" i="9"/>
  <c r="G113" i="9"/>
  <c r="F113" i="9"/>
  <c r="F122" i="9"/>
  <c r="E121" i="9"/>
  <c r="G122" i="9"/>
  <c r="F231" i="9"/>
  <c r="E230" i="9"/>
  <c r="G231" i="9"/>
  <c r="F297" i="9"/>
  <c r="G297" i="9"/>
  <c r="G206" i="9"/>
  <c r="E205" i="9"/>
  <c r="F206" i="9"/>
  <c r="G189" i="9"/>
  <c r="F189" i="9"/>
  <c r="E188" i="9"/>
  <c r="D71" i="9"/>
  <c r="D70" i="9" s="1"/>
  <c r="G7" i="7"/>
  <c r="F7" i="7"/>
  <c r="E5" i="6"/>
  <c r="F6" i="6"/>
  <c r="D22" i="9" l="1"/>
  <c r="D7" i="9" s="1"/>
  <c r="D6" i="9" s="1"/>
  <c r="C19" i="9"/>
  <c r="C146" i="9"/>
  <c r="C145" i="9" s="1"/>
  <c r="C144" i="9" s="1"/>
  <c r="C22" i="9" s="1"/>
  <c r="C7" i="9" s="1"/>
  <c r="C6" i="9" s="1"/>
  <c r="G17" i="9"/>
  <c r="G15" i="9"/>
  <c r="F17" i="9"/>
  <c r="G19" i="9"/>
  <c r="G11" i="9"/>
  <c r="D10" i="9"/>
  <c r="G5" i="9"/>
  <c r="F5" i="9"/>
  <c r="G25" i="10"/>
  <c r="F25" i="10"/>
  <c r="F26" i="9"/>
  <c r="G26" i="9"/>
  <c r="G121" i="9"/>
  <c r="E120" i="9"/>
  <c r="F121" i="9"/>
  <c r="F147" i="9"/>
  <c r="E146" i="9"/>
  <c r="G147" i="9"/>
  <c r="F218" i="9"/>
  <c r="G218" i="9"/>
  <c r="E217" i="9"/>
  <c r="E216" i="9" s="1"/>
  <c r="G230" i="9"/>
  <c r="E229" i="9"/>
  <c r="F230" i="9"/>
  <c r="G205" i="9"/>
  <c r="E204" i="9"/>
  <c r="F205" i="9"/>
  <c r="F80" i="9"/>
  <c r="E79" i="9"/>
  <c r="G80" i="9"/>
  <c r="G175" i="9"/>
  <c r="E174" i="9"/>
  <c r="F175" i="9"/>
  <c r="G188" i="9"/>
  <c r="E187" i="9"/>
  <c r="F188" i="9"/>
  <c r="G139" i="9"/>
  <c r="E138" i="9"/>
  <c r="F139" i="9"/>
  <c r="G283" i="9"/>
  <c r="E282" i="9"/>
  <c r="F283" i="9"/>
  <c r="F25" i="9"/>
  <c r="G25" i="9"/>
  <c r="E24" i="9"/>
  <c r="G72" i="9"/>
  <c r="F72" i="9"/>
  <c r="F103" i="9"/>
  <c r="E102" i="9"/>
  <c r="G103" i="9"/>
  <c r="G63" i="9"/>
  <c r="E62" i="9"/>
  <c r="F63" i="9"/>
  <c r="F5" i="6"/>
  <c r="F19" i="9" l="1"/>
  <c r="C18" i="9"/>
  <c r="F18" i="9" s="1"/>
  <c r="F216" i="9"/>
  <c r="E215" i="9"/>
  <c r="G216" i="9"/>
  <c r="E71" i="9"/>
  <c r="E70" i="9" s="1"/>
  <c r="E173" i="9"/>
  <c r="G146" i="9"/>
  <c r="E145" i="9"/>
  <c r="F146" i="9"/>
  <c r="G24" i="9"/>
  <c r="E23" i="9"/>
  <c r="F24" i="9"/>
  <c r="G217" i="9"/>
  <c r="F217" i="9"/>
  <c r="G62" i="9"/>
  <c r="E61" i="9"/>
  <c r="F62" i="9"/>
  <c r="G282" i="9"/>
  <c r="E281" i="9"/>
  <c r="F282" i="9"/>
  <c r="G187" i="9"/>
  <c r="F187" i="9"/>
  <c r="G229" i="9"/>
  <c r="E228" i="9"/>
  <c r="F229" i="9"/>
  <c r="G102" i="9"/>
  <c r="F102" i="9"/>
  <c r="G138" i="9"/>
  <c r="E137" i="9"/>
  <c r="F138" i="9"/>
  <c r="G174" i="9"/>
  <c r="F174" i="9"/>
  <c r="F204" i="9"/>
  <c r="G204" i="9"/>
  <c r="E203" i="9"/>
  <c r="G120" i="9"/>
  <c r="F120" i="9"/>
  <c r="F79" i="9"/>
  <c r="G79" i="9"/>
  <c r="G71" i="9" l="1"/>
  <c r="G215" i="9"/>
  <c r="F215" i="9"/>
  <c r="F71" i="9"/>
  <c r="G281" i="9"/>
  <c r="E280" i="9"/>
  <c r="F281" i="9"/>
  <c r="F145" i="9"/>
  <c r="E144" i="9"/>
  <c r="G145" i="9"/>
  <c r="F203" i="9"/>
  <c r="G203" i="9"/>
  <c r="E202" i="9"/>
  <c r="G228" i="9"/>
  <c r="E227" i="9"/>
  <c r="F228" i="9"/>
  <c r="G137" i="9"/>
  <c r="E136" i="9"/>
  <c r="F137" i="9"/>
  <c r="G70" i="9"/>
  <c r="F70" i="9"/>
  <c r="G61" i="9"/>
  <c r="E60" i="9"/>
  <c r="F61" i="9"/>
  <c r="E10" i="9"/>
  <c r="F23" i="9"/>
  <c r="G23" i="9"/>
  <c r="G173" i="9"/>
  <c r="E172" i="9"/>
  <c r="F173" i="9"/>
  <c r="G10" i="9" l="1"/>
  <c r="F10" i="9"/>
  <c r="G202" i="9"/>
  <c r="F202" i="9"/>
  <c r="G172" i="9"/>
  <c r="F172" i="9"/>
  <c r="G60" i="9"/>
  <c r="F60" i="9"/>
  <c r="G136" i="9"/>
  <c r="F136" i="9"/>
  <c r="E22" i="9"/>
  <c r="G227" i="9"/>
  <c r="F227" i="9"/>
  <c r="F144" i="9"/>
  <c r="G144" i="9"/>
  <c r="G280" i="9"/>
  <c r="E279" i="9"/>
  <c r="F280" i="9"/>
  <c r="G22" i="9" l="1"/>
  <c r="E7" i="9"/>
  <c r="F22" i="9"/>
  <c r="G279" i="9"/>
  <c r="F279" i="9"/>
  <c r="G265" i="9" l="1"/>
  <c r="F265" i="9"/>
  <c r="G7" i="9"/>
  <c r="E6" i="9"/>
  <c r="F7" i="9"/>
  <c r="G262" i="9" l="1"/>
  <c r="F262" i="9"/>
  <c r="F268" i="9"/>
  <c r="G268" i="9"/>
  <c r="F6" i="9"/>
  <c r="G6" i="9"/>
  <c r="F261" i="9" l="1"/>
  <c r="E260" i="9"/>
  <c r="G261" i="9"/>
  <c r="G260" i="9" l="1"/>
  <c r="E259" i="9"/>
  <c r="F260" i="9"/>
  <c r="G259" i="9" l="1"/>
  <c r="E258" i="9"/>
  <c r="F259" i="9"/>
  <c r="G258" i="9" l="1"/>
  <c r="E257" i="9"/>
  <c r="F258" i="9"/>
  <c r="G257" i="9" l="1"/>
  <c r="F257" i="9"/>
  <c r="G8" i="6"/>
  <c r="G6" i="6" l="1"/>
  <c r="D5" i="6"/>
  <c r="G5" i="6" s="1"/>
  <c r="G7" i="6"/>
</calcChain>
</file>

<file path=xl/sharedStrings.xml><?xml version="1.0" encoding="utf-8"?>
<sst xmlns="http://schemas.openxmlformats.org/spreadsheetml/2006/main" count="734" uniqueCount="176">
  <si>
    <t>Razdjel</t>
  </si>
  <si>
    <t>Program</t>
  </si>
  <si>
    <t>Aktivnost</t>
  </si>
  <si>
    <t>Brojčana oznaka</t>
  </si>
  <si>
    <t>Naziv računa</t>
  </si>
  <si>
    <t>Izvršenje 2021.</t>
  </si>
  <si>
    <t>Izvršenje 2020.</t>
  </si>
  <si>
    <t>Izvorni plan 2021.</t>
  </si>
  <si>
    <t xml:space="preserve">Rashodi poslovanja </t>
  </si>
  <si>
    <t>Materijalni rashodi</t>
  </si>
  <si>
    <t>Naknade troškova zaposlenima</t>
  </si>
  <si>
    <t>Službena putovanja</t>
  </si>
  <si>
    <t>Indeks 5/4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</si>
  <si>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</si>
  <si>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</si>
  <si>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</si>
  <si>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</si>
  <si>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</si>
  <si>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Materijal i dijelovi za tekuće i investicijsko održavanje</t>
  </si>
  <si>
    <t>Rashodi za usluge</t>
  </si>
  <si>
    <t>Usluge telefona, pošte i prijevoza</t>
  </si>
  <si>
    <t>Usluge tekućeg i investicijskog održavanja</t>
  </si>
  <si>
    <t>Usluge promidžbe i informiranja</t>
  </si>
  <si>
    <t>Zdravstvene i veterinarske usluge</t>
  </si>
  <si>
    <t>Računalne usluge</t>
  </si>
  <si>
    <t>Ostale usluge</t>
  </si>
  <si>
    <t>Ostali nespomenuti rashodi poslovanja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</si>
  <si>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</si>
  <si>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</si>
  <si>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</si>
  <si>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</si>
  <si>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</si>
  <si>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</si>
  <si>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 xml:space="preserve">Ostale naknade troškova </t>
  </si>
  <si>
    <t>Sitan inventar i auto gume</t>
  </si>
  <si>
    <t>Službena , radna i zaštitna odjeća i obuća</t>
  </si>
  <si>
    <t>Komunaalne usluge</t>
  </si>
  <si>
    <t>Ostali nepomenuti rashodi poslovanja</t>
  </si>
  <si>
    <t>Indeks   5/3</t>
  </si>
  <si>
    <t>5000 R -UPRAVNI ODJEL ZA PROSVJETU,ZNANOST,KULTURU, SPORT I NOVE TEHNOLOGIJE</t>
  </si>
  <si>
    <t>1007-10 SREDNJEŠKOLSKO OBRAZOVANJE- STANDARD</t>
  </si>
  <si>
    <t>Funkcijska klasifikacija</t>
  </si>
  <si>
    <t>0922 Više srednjoškolsko obrazovanje</t>
  </si>
  <si>
    <t>Izvor financ.</t>
  </si>
  <si>
    <t>12 Sredstva za financiranje decentraliziranih funkcija</t>
  </si>
  <si>
    <t>1202 SŠ Sredstva za DEC funkcije</t>
  </si>
  <si>
    <t>1007 OSNOVNO I SREDNJEŠKOLSKO OBRAZOVANJE</t>
  </si>
  <si>
    <t>31 Vlastiti prihodi</t>
  </si>
  <si>
    <t>3102 SŠ Vlastiti prihodi</t>
  </si>
  <si>
    <t>Rashodi za nabavu nefinancijske imovine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</si>
  <si>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</si>
  <si>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</si>
  <si>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</si>
  <si>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</si>
  <si>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</si>
  <si>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</si>
  <si>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</si>
  <si>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43 Ostali prihodi za posebne namjene</t>
  </si>
  <si>
    <t>4302 SŠ Prihodi posebne namjene</t>
  </si>
  <si>
    <t>Sportska i glazbena oprema</t>
  </si>
  <si>
    <t>Knjige, umjetnička djela i ostale izložbene vrijednosti</t>
  </si>
  <si>
    <t>Knjige</t>
  </si>
  <si>
    <t>52 Ostale pomoći</t>
  </si>
  <si>
    <t>5202 SŠ Pomoći iz proračuna</t>
  </si>
  <si>
    <t>1007-12 PODIZANJE KVALITETE I STANDARDA KROZ AKTIVNOSTI ŠKOLA</t>
  </si>
  <si>
    <t>11 Opći prihodi i primici ŠKŽ</t>
  </si>
  <si>
    <t>1100 ŠKŽ Opći prihodi i primici</t>
  </si>
  <si>
    <t>Uređaji,strojevi i oprema za ostale namjene</t>
  </si>
  <si>
    <t>15 Predfinanciranje EU projekata iz sr.ŠKŽ</t>
  </si>
  <si>
    <t>1502 SŠ predfinanc.EU projekata iz sredstava ŠKŽ</t>
  </si>
  <si>
    <t>Rashodi za zaposlene</t>
  </si>
  <si>
    <t>Plaće (Bruto)</t>
  </si>
  <si>
    <t>Plaće za redovan rad</t>
  </si>
  <si>
    <t>Doprinosi na plaće</t>
  </si>
  <si>
    <t>Doprinosi za obvezno zdravstveno osiguranje</t>
  </si>
  <si>
    <t>51 Pomoći EU</t>
  </si>
  <si>
    <t>5102 SŠ Pomoći EU</t>
  </si>
  <si>
    <t>1007-35 ZAJEDNO DO ZNANJA UZ VIŠEN ELANA II -SŠ</t>
  </si>
  <si>
    <t>0921 Niže srednješkolsko obrazovanje</t>
  </si>
  <si>
    <t>Naknade građanima i kućanstvima na temelju osiguranja i druge naknade</t>
  </si>
  <si>
    <t>Naknade građanima i kućanstvima u novcu</t>
  </si>
  <si>
    <t>Intelektualne i osobne usluge</t>
  </si>
  <si>
    <t>1007-28 PRIJEVOZ UČENIKA S TEŠKOĆAMA -SŠ</t>
  </si>
  <si>
    <t>0922 Više srednješkolsko obrazovanje</t>
  </si>
  <si>
    <t>Naknade građanima i kućanstvima iz proračuna</t>
  </si>
  <si>
    <t xml:space="preserve">51 Pomoći EU </t>
  </si>
  <si>
    <t xml:space="preserve">5102 SŠ Pomoći EU </t>
  </si>
  <si>
    <t>Naknade troškova osobama izvan radnog odnosa</t>
  </si>
  <si>
    <t>5202 Pomoći iz proračuna</t>
  </si>
  <si>
    <t>1007-52 ERASMUS+(SŠ LOVRE MONTI)</t>
  </si>
  <si>
    <t>5102Pomoći EU</t>
  </si>
  <si>
    <t>1007-53 JAČANJE KOMPETENCIJA STRUKOVNIH ZANIMANJA (SŠ LOVRE MONTI)</t>
  </si>
  <si>
    <t xml:space="preserve">Glava </t>
  </si>
  <si>
    <t>05004 DJELATNOST OSNOVNIH I SREDNJIH ŠKOLA IZVAN PRORAČUNA ŠKŽ</t>
  </si>
  <si>
    <t>1007-58 REDOVITA DJELATNOST ŠKOLA (EVIDENCIJSKI PRIHODI)-SŠ</t>
  </si>
  <si>
    <t xml:space="preserve">Aktivnosti </t>
  </si>
  <si>
    <t>1007-11 SREDNJEŠKOLSKO OBRAZOVANJE- OPERATIVNI PLAN</t>
  </si>
  <si>
    <t>1007-45 ŠKOLA ZA ŽIVOT-KURIKULARNA REFORMA/SŠ</t>
  </si>
  <si>
    <t>Ostali rashodi za zaposlene</t>
  </si>
  <si>
    <t>Plaće za posebne uvjete rada</t>
  </si>
  <si>
    <t>Doprinosi na mirovinsko osiguranje</t>
  </si>
  <si>
    <t>Plaće za prekovremeni rad</t>
  </si>
  <si>
    <t>Tekući</t>
  </si>
  <si>
    <t>1007-57 POVEĆANJE DAROVITOSTI LOVRE MONTIJA</t>
  </si>
  <si>
    <t>05003 SREDNJA ŠKOLA LOVRE MONTIJA</t>
  </si>
  <si>
    <t>Voditelj računovodstva:</t>
  </si>
  <si>
    <t>Slavica Stojak</t>
  </si>
  <si>
    <t>Ravnatelj:</t>
  </si>
  <si>
    <t>Mirko Antunović</t>
  </si>
  <si>
    <r>
      <rPr>
        <b/>
        <sz val="11"/>
        <color theme="1"/>
        <rFont val="Calibri"/>
        <family val="2"/>
        <charset val="238"/>
        <scheme val="minor"/>
      </rPr>
      <t>Indeks</t>
    </r>
    <r>
      <rPr>
        <sz val="11"/>
        <color theme="1"/>
        <rFont val="Calibri"/>
        <family val="2"/>
        <charset val="238"/>
        <scheme val="minor"/>
      </rPr>
      <t xml:space="preserve">   (izvršenje 2021/ izvršenje 2020)  </t>
    </r>
    <r>
      <rPr>
        <b/>
        <sz val="11"/>
        <color theme="1"/>
        <rFont val="Calibri"/>
        <family val="2"/>
        <charset val="238"/>
        <scheme val="minor"/>
      </rPr>
      <t>5/3</t>
    </r>
  </si>
  <si>
    <r>
      <rPr>
        <b/>
        <sz val="11"/>
        <color theme="1"/>
        <rFont val="Calibri"/>
        <family val="2"/>
        <charset val="238"/>
        <scheme val="minor"/>
      </rPr>
      <t>Indeks</t>
    </r>
    <r>
      <rPr>
        <sz val="11"/>
        <color theme="1"/>
        <rFont val="Calibri"/>
        <family val="2"/>
        <charset val="238"/>
        <scheme val="minor"/>
      </rPr>
      <t xml:space="preserve">   (izvršenje 2021/  izvorni plan 2021)      </t>
    </r>
    <r>
      <rPr>
        <b/>
        <sz val="11"/>
        <color theme="1"/>
        <rFont val="Calibri"/>
        <family val="2"/>
        <charset val="238"/>
        <scheme val="minor"/>
      </rPr>
      <t>5/4</t>
    </r>
  </si>
  <si>
    <t>Doprinosi za mirovinsko osiguranje</t>
  </si>
  <si>
    <t>Pomoći dane u inozemstvo i unutar općeg proračuna</t>
  </si>
  <si>
    <t>Tekući prijenosi između pror,kor,istog prororačuna temeljem prijenosa EU sredstava</t>
  </si>
  <si>
    <t>Prijenos između proračunskih korisnika istog proračuna</t>
  </si>
  <si>
    <t xml:space="preserve">Prihodi poslovanja </t>
  </si>
  <si>
    <t>Pomoći iz inozemstva i od subjekata unutar općeg proračuna</t>
  </si>
  <si>
    <t>Pomoći iz proračunskim korisnicima iz proračuna koji im nije nadležan</t>
  </si>
  <si>
    <t>Tekuće pomoći  proračunskim korisnicima iz proračuna koji im nije nadležan</t>
  </si>
  <si>
    <t>Kapitalne pomoći  proračunskim korisnicima iz proračuna koji im nije nadležan</t>
  </si>
  <si>
    <t xml:space="preserve">Pomoći temeljem prijenosa EU sredstava </t>
  </si>
  <si>
    <t xml:space="preserve">Tekuće pomoći temeljem prijenosa EU sredstava </t>
  </si>
  <si>
    <t>Prijenosi između proračunskih korisnika istog proračuna</t>
  </si>
  <si>
    <t>Tekući prijenosi između proračunskih korisnika istog proračuna temeljem prijenosa EU</t>
  </si>
  <si>
    <t>Prihodi od upravnih i administrativnih pristojbi, pristojbi po pos.propisima i naknada</t>
  </si>
  <si>
    <t>Prihodi po posebnim propisima</t>
  </si>
  <si>
    <t>Ostali nespomenuti prihodi</t>
  </si>
  <si>
    <t>Prihodi od novčane naknade poslodavca zbog nezapošljavanja osoba sa invaliditetom</t>
  </si>
  <si>
    <t>Prihodi od prodaje proizvoda i robe te pruženih usluga i prihodi od donacija</t>
  </si>
  <si>
    <t xml:space="preserve">Prihodi od prodaje proizvoda i robe te pruženih usluga </t>
  </si>
  <si>
    <t>Prihodi od pruženih usluga</t>
  </si>
  <si>
    <t>Prihodi iz nadležnog proračuna i od HZZO-a na temelju ugovornih obaveza</t>
  </si>
  <si>
    <t>Prihodi iz nadležnog proračuna za financiranje redovite djelatnosti proračunskih korisnika</t>
  </si>
  <si>
    <t>Prihodi iz nadležnog proračuna za financiranje rashoda poslovanja</t>
  </si>
  <si>
    <t>Ukupno rashodi (3+4)</t>
  </si>
  <si>
    <t>Plaće (bruto)</t>
  </si>
  <si>
    <t>Prijevozna sredstva</t>
  </si>
  <si>
    <t>Prijevozna sredstva u cestovnom prometu</t>
  </si>
  <si>
    <t>Ostala nematerijalna proizvedena imovina</t>
  </si>
  <si>
    <t>Nematerijalna proizvedena imovina</t>
  </si>
  <si>
    <t>Doprinosi za obvezno zdrav.osiguranje</t>
  </si>
  <si>
    <t>Donacije od pravnih i fizičkih os. Izvan općeg proračuna</t>
  </si>
  <si>
    <t>Tekuće donacije</t>
  </si>
  <si>
    <t>Naknade osobama izvan ranog odnosa</t>
  </si>
  <si>
    <t>Prijenosi između prorač.korisnika istog proračuna</t>
  </si>
  <si>
    <t>SREDNJA ŠKOLA LOVRE MONTIJA</t>
  </si>
  <si>
    <t>Prihodi poslovanja</t>
  </si>
  <si>
    <t xml:space="preserve">Kapitalne pomoći iz državnog proračuna temeljem prijenosa EU sredstava </t>
  </si>
  <si>
    <t>Kapitalne pomoći iz državnog pror.temeljem prijenosa EU sred.</t>
  </si>
  <si>
    <t>SVEUKUPNO</t>
  </si>
  <si>
    <t>Kapitalni prijenosi između proračunskih korisnika istog proračuna temeljem prijenosa EU</t>
  </si>
  <si>
    <t>Višak preneseni</t>
  </si>
  <si>
    <t>Prihodi od novč.naknade posl.zbog nezapošlj.osoba sa invaliditet.</t>
  </si>
  <si>
    <t>Regres za godišnji odmor</t>
  </si>
  <si>
    <t>Komunalne usluge</t>
  </si>
  <si>
    <t>Rashod za usluge</t>
  </si>
  <si>
    <t>Naknade za prijevoz</t>
  </si>
  <si>
    <t xml:space="preserve">5101Pomoći </t>
  </si>
  <si>
    <t>51 Pomoći</t>
  </si>
  <si>
    <t>1007-   Min.turizma (SŠ LOVRE MONTI)</t>
  </si>
  <si>
    <t>IZVJEŠTAJ O IZVRŠENJU RASHODA PREMA EKONOMSKOJ KLASIFIKACIJI RAZDOBLJE 01.-12.2021.</t>
  </si>
  <si>
    <t>IZVJEŠTAJ O IZVRŠENJU PRIHODA PREMA EKONOMSKOJ KLASIFIKACIJI RAZDOBLJE 01.-12.2021.</t>
  </si>
  <si>
    <t>UKUPNO (Višak preneseni)</t>
  </si>
  <si>
    <t>Naknade trokova sl.puta</t>
  </si>
  <si>
    <t>Naknade građanima i kućansvima iz proračuna</t>
  </si>
  <si>
    <t>Tekući prijenosi između korisnika istog proračuna temeljem prijenosa EU sredstava</t>
  </si>
  <si>
    <t>Ukupno rashodi ( 3+4)</t>
  </si>
  <si>
    <t>Ukupno (6+9)</t>
  </si>
  <si>
    <t>Ukupno prihodi (6)</t>
  </si>
  <si>
    <t>Ukupno  (6+9)</t>
  </si>
  <si>
    <t>Ukupnoprihodi(6)</t>
  </si>
  <si>
    <t>IZVJEŠTAJ O IZVRŠENJU RASHODA PREMA IZVORIMA FINANCIRANJA - RAZDOBLJE 1.1.2021.-31.12.2021.</t>
  </si>
  <si>
    <t>IZVJEŠTAJ O IZVRŠENJU PRIHODA PREMA IZVORIMA FINANCIRANJA - RAZDOBLJE 1.1.2021.-31.12.2021.</t>
  </si>
  <si>
    <t>IZVJEŠTAJ O IZVRŠENJU PRIHODA PREMA FUNKCIJSKOJ KLASIFIKACIJI RAZDOBLJE 01.-12.2021.</t>
  </si>
  <si>
    <t>09 Obrazovanje</t>
  </si>
  <si>
    <t>IZVJEŠTAJ O IZVRŠENJU RASHODA PREMA FUNKCIJSKOJ KLASIFIKACIJI RAZDOBLJE 01.-12.2021.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</si>
</sst>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000000"/>
      <name val="Arial-Bold+1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1" fillId="10" borderId="0" applyNumberFormat="0" applyBorder="0" applyAlignment="0" applyProtection="0"/>
    <xf numFmtId="0" fontId="12" fillId="18" borderId="5" applyNumberFormat="0" applyAlignment="0" applyProtection="0"/>
    <xf numFmtId="0" fontId="13" fillId="19" borderId="6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11" borderId="5" applyNumberFormat="0" applyAlignment="0" applyProtection="0"/>
    <xf numFmtId="0" fontId="20" fillId="0" borderId="11" applyNumberFormat="0" applyFill="0" applyAlignment="0" applyProtection="0"/>
    <xf numFmtId="0" fontId="21" fillId="11" borderId="0" applyNumberFormat="0" applyBorder="0" applyAlignment="0" applyProtection="0"/>
    <xf numFmtId="0" fontId="22" fillId="6" borderId="4" applyNumberFormat="0" applyFont="0" applyAlignment="0" applyProtection="0"/>
    <xf numFmtId="0" fontId="23" fillId="18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0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/>
    <xf numFmtId="2" fontId="6" fillId="0" borderId="1" xfId="0" applyNumberFormat="1" applyFont="1" applyBorder="1"/>
    <xf numFmtId="0" fontId="6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0" xfId="0" applyFont="1"/>
    <xf numFmtId="0" fontId="3" fillId="0" borderId="0" xfId="0" applyFont="1"/>
    <xf numFmtId="0" fontId="0" fillId="0" borderId="3" xfId="0" applyBorder="1"/>
    <xf numFmtId="0" fontId="0" fillId="0" borderId="2" xfId="0" applyBorder="1"/>
    <xf numFmtId="0" fontId="6" fillId="0" borderId="1" xfId="0" applyFont="1" applyFill="1" applyBorder="1"/>
    <xf numFmtId="0" fontId="6" fillId="0" borderId="0" xfId="0" applyFont="1" applyBorder="1"/>
    <xf numFmtId="0" fontId="6" fillId="0" borderId="3" xfId="0" applyFont="1" applyBorder="1"/>
    <xf numFmtId="0" fontId="0" fillId="0" borderId="1" xfId="0" applyFont="1" applyFill="1" applyBorder="1"/>
    <xf numFmtId="0" fontId="6" fillId="2" borderId="1" xfId="0" applyFont="1" applyFill="1" applyBorder="1"/>
    <xf numFmtId="2" fontId="6" fillId="3" borderId="1" xfId="0" applyNumberFormat="1" applyFont="1" applyFill="1" applyBorder="1"/>
    <xf numFmtId="2" fontId="6" fillId="0" borderId="13" xfId="0" applyNumberFormat="1" applyFont="1" applyBorder="1"/>
    <xf numFmtId="2" fontId="6" fillId="0" borderId="13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6" fillId="0" borderId="13" xfId="0" applyFont="1" applyBorder="1"/>
    <xf numFmtId="0" fontId="1" fillId="0" borderId="13" xfId="0" applyFont="1" applyBorder="1" applyAlignment="1">
      <alignment vertical="center" wrapText="1"/>
    </xf>
    <xf numFmtId="2" fontId="6" fillId="2" borderId="1" xfId="0" applyNumberFormat="1" applyFont="1" applyFill="1" applyBorder="1"/>
    <xf numFmtId="2" fontId="6" fillId="3" borderId="13" xfId="0" applyNumberFormat="1" applyFont="1" applyFill="1" applyBorder="1"/>
    <xf numFmtId="0" fontId="0" fillId="0" borderId="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3" borderId="1" xfId="0" applyFont="1" applyFill="1" applyBorder="1"/>
    <xf numFmtId="2" fontId="6" fillId="3" borderId="1" xfId="0" applyNumberFormat="1" applyFont="1" applyFill="1" applyBorder="1" applyAlignment="1">
      <alignment wrapText="1"/>
    </xf>
    <xf numFmtId="2" fontId="6" fillId="0" borderId="1" xfId="0" applyNumberFormat="1" applyFont="1" applyBorder="1" applyAlignment="1">
      <alignment horizontal="right" wrapText="1"/>
    </xf>
    <xf numFmtId="2" fontId="6" fillId="0" borderId="13" xfId="0" applyNumberFormat="1" applyFont="1" applyBorder="1" applyAlignment="1">
      <alignment wrapText="1"/>
    </xf>
    <xf numFmtId="0" fontId="26" fillId="0" borderId="0" xfId="0" applyFont="1"/>
    <xf numFmtId="0" fontId="2" fillId="0" borderId="0" xfId="0" applyFont="1"/>
    <xf numFmtId="0" fontId="0" fillId="0" borderId="13" xfId="0" applyBorder="1" applyAlignment="1">
      <alignment horizontal="center"/>
    </xf>
    <xf numFmtId="0" fontId="27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7" fillId="20" borderId="0" xfId="0" applyFont="1" applyFill="1"/>
    <xf numFmtId="0" fontId="3" fillId="20" borderId="0" xfId="0" applyFont="1" applyFill="1"/>
    <xf numFmtId="0" fontId="26" fillId="20" borderId="0" xfId="0" applyFont="1" applyFill="1"/>
    <xf numFmtId="0" fontId="2" fillId="20" borderId="0" xfId="0" applyFont="1" applyFill="1"/>
  </cellXfs>
  <cellStyles count="4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no" xfId="0" builtinId="0"/>
    <cellStyle name="Normalno 2" xfId="1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4"/>
  <sheetViews>
    <sheetView workbookViewId="0">
      <selection sqref="A1:G1"/>
    </sheetView>
  </sheetViews>
  <sheetFormatPr defaultRowHeight="15"/>
  <cols>
    <col min="1" max="1" width="11.5703125" customWidth="1"/>
    <col min="2" max="2" width="50" customWidth="1"/>
    <col min="3" max="3" width="13.140625" customWidth="1"/>
    <col min="4" max="4" width="11.85546875" customWidth="1"/>
    <col min="5" max="5" width="12.5703125" customWidth="1"/>
    <col min="6" max="6" width="9.85546875" customWidth="1"/>
    <col min="7" max="7" width="9.7109375" customWidth="1"/>
  </cols>
  <sheetData>
    <row r="1" spans="1:9" s="18" customFormat="1" ht="18" customHeight="1">
      <c r="A1" s="58" t="s">
        <v>171</v>
      </c>
      <c r="B1" s="58"/>
      <c r="C1" s="59"/>
      <c r="D1" s="59"/>
      <c r="E1" s="59"/>
      <c r="F1" s="59"/>
      <c r="G1" s="59"/>
      <c r="H1" s="50"/>
      <c r="I1" s="50"/>
    </row>
    <row r="2" spans="1:9" s="27" customFormat="1" ht="18" customHeight="1">
      <c r="A2" s="49" t="s">
        <v>145</v>
      </c>
      <c r="B2" s="49"/>
      <c r="C2" s="50"/>
      <c r="D2" s="50"/>
      <c r="E2" s="50"/>
      <c r="F2" s="50"/>
      <c r="G2" s="50"/>
      <c r="H2" s="50"/>
      <c r="I2" s="50"/>
    </row>
    <row r="3" spans="1:9">
      <c r="A3" s="54">
        <v>1</v>
      </c>
      <c r="B3" s="17">
        <v>2</v>
      </c>
      <c r="C3" s="17">
        <v>3</v>
      </c>
      <c r="D3" s="17">
        <v>4</v>
      </c>
      <c r="E3" s="17">
        <v>5</v>
      </c>
      <c r="F3" s="17">
        <v>6</v>
      </c>
      <c r="G3" s="17">
        <v>7</v>
      </c>
    </row>
    <row r="4" spans="1:9" ht="90" customHeight="1">
      <c r="A4" s="14" t="s">
        <v>3</v>
      </c>
      <c r="B4" s="15" t="s">
        <v>4</v>
      </c>
      <c r="C4" s="4" t="s">
        <v>6</v>
      </c>
      <c r="D4" s="4" t="s">
        <v>7</v>
      </c>
      <c r="E4" s="4" t="s">
        <v>5</v>
      </c>
      <c r="F4" s="16" t="s">
        <v>109</v>
      </c>
      <c r="G4" s="16" t="s">
        <v>110</v>
      </c>
    </row>
    <row r="5" spans="1:9" ht="15.75">
      <c r="A5" s="14"/>
      <c r="B5" s="43" t="s">
        <v>166</v>
      </c>
      <c r="C5" s="47">
        <f>SUM(C27+C64+C74+C81+C93+C104+C113+C122+C140+C148+C168+C176+C189+C206+C231+C252+C261+C284+C298)</f>
        <v>8507449</v>
      </c>
      <c r="D5" s="47">
        <f>SUM(D27+D64+D74+D81+D93+D104+D113+D122+D140+D148+D168+D176+D189+D206+D219+D231+D252+D284+D298)</f>
        <v>9860591</v>
      </c>
      <c r="E5" s="47">
        <f>SUM(E27+E64+E74+E81+E93+E104+E113+E122+E140+E148+E168+E176+E189+E206+E219+E231+E252+E284+E298)</f>
        <v>9798473</v>
      </c>
      <c r="F5" s="20">
        <f t="shared" ref="F5" si="0">SUM(E5/C5)*100</f>
        <v>115.17521879943095</v>
      </c>
      <c r="G5" s="20">
        <f t="shared" ref="G5" si="1">SUM(E5/D5)*100</f>
        <v>99.37003775940002</v>
      </c>
    </row>
    <row r="6" spans="1:9" ht="45" customHeight="1">
      <c r="A6" s="3" t="s">
        <v>0</v>
      </c>
      <c r="B6" s="2" t="s">
        <v>39</v>
      </c>
      <c r="C6" s="20">
        <f>SUM(C7+C279)</f>
        <v>8515910</v>
      </c>
      <c r="D6" s="20">
        <f>SUM(D7+D279)</f>
        <v>9860591</v>
      </c>
      <c r="E6" s="20">
        <f>SUM(E7+E279)</f>
        <v>9798473</v>
      </c>
      <c r="F6" s="20">
        <f t="shared" ref="F6" si="2">SUM(E6/C6)*100</f>
        <v>115.06078622249414</v>
      </c>
      <c r="G6" s="20">
        <f t="shared" ref="G6" si="3">SUM(E6/D6)*100</f>
        <v>99.37003775940002</v>
      </c>
    </row>
    <row r="7" spans="1:9">
      <c r="A7" s="3" t="s">
        <v>92</v>
      </c>
      <c r="B7" s="3" t="s">
        <v>104</v>
      </c>
      <c r="C7" s="20">
        <f>SUM(C22)</f>
        <v>1836267</v>
      </c>
      <c r="D7" s="20">
        <f>SUM(D22)</f>
        <v>2968543</v>
      </c>
      <c r="E7" s="20">
        <f>SUM(E22)</f>
        <v>2532449</v>
      </c>
      <c r="F7" s="20">
        <f t="shared" ref="F7:F22" si="4">SUM(E7/C7)*100</f>
        <v>137.91289610933487</v>
      </c>
      <c r="G7" s="20">
        <f t="shared" ref="G7:G22" si="5">SUM(E7/D7)*100</f>
        <v>85.309493579847086</v>
      </c>
    </row>
    <row r="8" spans="1:9">
      <c r="A8" s="3" t="s">
        <v>43</v>
      </c>
      <c r="B8" s="3" t="s">
        <v>65</v>
      </c>
      <c r="C8" s="20">
        <f>SUM(C9)</f>
        <v>5000</v>
      </c>
      <c r="D8" s="20">
        <f>SUM(D9)</f>
        <v>5000</v>
      </c>
      <c r="E8" s="20">
        <f>SUM(E9)</f>
        <v>25000</v>
      </c>
      <c r="F8" s="20">
        <f t="shared" si="4"/>
        <v>500</v>
      </c>
      <c r="G8" s="20">
        <f t="shared" si="5"/>
        <v>500</v>
      </c>
    </row>
    <row r="9" spans="1:9">
      <c r="A9" s="3" t="s">
        <v>43</v>
      </c>
      <c r="B9" s="3" t="s">
        <v>66</v>
      </c>
      <c r="C9" s="20">
        <v>5000</v>
      </c>
      <c r="D9" s="20">
        <v>5000</v>
      </c>
      <c r="E9" s="20">
        <v>25000</v>
      </c>
      <c r="F9" s="20">
        <f t="shared" si="4"/>
        <v>500</v>
      </c>
      <c r="G9" s="20">
        <f t="shared" si="5"/>
        <v>500</v>
      </c>
    </row>
    <row r="10" spans="1:9">
      <c r="A10" s="3" t="s">
        <v>43</v>
      </c>
      <c r="B10" s="3" t="s">
        <v>44</v>
      </c>
      <c r="C10" s="20">
        <f>SUM(C11+C56+C60)</f>
        <v>1515085</v>
      </c>
      <c r="D10" s="20">
        <f>SUM(D11+D61)</f>
        <v>1455109</v>
      </c>
      <c r="E10" s="20">
        <f>SUM(E11+E61)</f>
        <v>1453977</v>
      </c>
      <c r="F10" s="20">
        <f t="shared" si="4"/>
        <v>95.966694937907775</v>
      </c>
      <c r="G10" s="20">
        <f t="shared" si="5"/>
        <v>99.922205140645829</v>
      </c>
    </row>
    <row r="11" spans="1:9">
      <c r="A11" s="3" t="s">
        <v>43</v>
      </c>
      <c r="B11" s="3" t="s">
        <v>45</v>
      </c>
      <c r="C11" s="20">
        <f>SUM(C26+C63)</f>
        <v>1461287</v>
      </c>
      <c r="D11" s="20">
        <f>SUM(D26+D63)</f>
        <v>1414809</v>
      </c>
      <c r="E11" s="20">
        <v>1415326</v>
      </c>
      <c r="F11" s="20">
        <f t="shared" si="4"/>
        <v>96.854758852983707</v>
      </c>
      <c r="G11" s="20">
        <f t="shared" si="5"/>
        <v>100.03654203500261</v>
      </c>
    </row>
    <row r="12" spans="1:9" ht="15.75">
      <c r="A12" s="3" t="s">
        <v>43</v>
      </c>
      <c r="B12" s="11" t="s">
        <v>68</v>
      </c>
      <c r="C12" s="20">
        <f>SUM(C13+C63)</f>
        <v>60495</v>
      </c>
      <c r="D12" s="20">
        <f>SUM(D13+D63)</f>
        <v>92542</v>
      </c>
      <c r="E12" s="20">
        <f t="shared" ref="E12" si="6">SUM(E13)</f>
        <v>51980</v>
      </c>
      <c r="F12" s="20">
        <f t="shared" si="4"/>
        <v>85.924456566658407</v>
      </c>
      <c r="G12" s="20">
        <f t="shared" si="5"/>
        <v>56.169090791208319</v>
      </c>
    </row>
    <row r="13" spans="1:9" ht="15.75">
      <c r="A13" s="3" t="s">
        <v>43</v>
      </c>
      <c r="B13" s="11" t="s">
        <v>69</v>
      </c>
      <c r="C13" s="20">
        <f>SUM(C175)</f>
        <v>20195</v>
      </c>
      <c r="D13" s="20">
        <f>SUM(D175)</f>
        <v>52242</v>
      </c>
      <c r="E13" s="20">
        <v>51980</v>
      </c>
      <c r="F13" s="20">
        <f t="shared" si="4"/>
        <v>257.39044317900471</v>
      </c>
      <c r="G13" s="20">
        <f t="shared" si="5"/>
        <v>99.49848780674553</v>
      </c>
    </row>
    <row r="14" spans="1:9" ht="15.75">
      <c r="A14" s="3" t="s">
        <v>43</v>
      </c>
      <c r="B14" s="11" t="s">
        <v>47</v>
      </c>
      <c r="C14" s="20">
        <f>SUM(C15)</f>
        <v>38806</v>
      </c>
      <c r="D14" s="20">
        <f>SUM(D15)</f>
        <v>172077</v>
      </c>
      <c r="E14" s="20">
        <f>SUM(E15)</f>
        <v>47933</v>
      </c>
      <c r="F14" s="20">
        <f t="shared" si="4"/>
        <v>123.51955883110858</v>
      </c>
      <c r="G14" s="20">
        <f t="shared" si="5"/>
        <v>27.855553037303064</v>
      </c>
    </row>
    <row r="15" spans="1:9" ht="15.75">
      <c r="A15" s="3" t="s">
        <v>43</v>
      </c>
      <c r="B15" s="11" t="s">
        <v>48</v>
      </c>
      <c r="C15" s="20">
        <f>SUM(C80)</f>
        <v>38806</v>
      </c>
      <c r="D15" s="20">
        <f>SUM(D80)</f>
        <v>172077</v>
      </c>
      <c r="E15" s="20">
        <v>47933</v>
      </c>
      <c r="F15" s="20">
        <f t="shared" si="4"/>
        <v>123.51955883110858</v>
      </c>
      <c r="G15" s="20">
        <f t="shared" si="5"/>
        <v>27.855553037303064</v>
      </c>
    </row>
    <row r="16" spans="1:9" ht="15.75">
      <c r="A16" s="3" t="s">
        <v>43</v>
      </c>
      <c r="B16" s="11" t="s">
        <v>57</v>
      </c>
      <c r="C16" s="20">
        <f>SUM(C17)</f>
        <v>19546</v>
      </c>
      <c r="D16" s="20">
        <f>SUM(D17)</f>
        <v>96575</v>
      </c>
      <c r="E16" s="20">
        <f>SUM(E17)</f>
        <v>48227</v>
      </c>
      <c r="F16" s="20">
        <f t="shared" si="4"/>
        <v>246.73590504451036</v>
      </c>
      <c r="G16" s="20">
        <f t="shared" si="5"/>
        <v>49.937354387781518</v>
      </c>
    </row>
    <row r="17" spans="1:7" ht="15.75">
      <c r="A17" s="3" t="s">
        <v>43</v>
      </c>
      <c r="B17" s="11" t="s">
        <v>58</v>
      </c>
      <c r="C17" s="20">
        <f>SUM(C103)</f>
        <v>19546</v>
      </c>
      <c r="D17" s="20">
        <f>SUM(D103)</f>
        <v>96575</v>
      </c>
      <c r="E17" s="20">
        <v>48227</v>
      </c>
      <c r="F17" s="20">
        <f t="shared" si="4"/>
        <v>246.73590504451036</v>
      </c>
      <c r="G17" s="20">
        <f t="shared" si="5"/>
        <v>49.937354387781518</v>
      </c>
    </row>
    <row r="18" spans="1:7" ht="15.75">
      <c r="A18" s="3" t="s">
        <v>43</v>
      </c>
      <c r="B18" s="11" t="s">
        <v>75</v>
      </c>
      <c r="C18" s="20">
        <f>SUM(C19)</f>
        <v>91181</v>
      </c>
      <c r="D18" s="20">
        <f>SUM(D19)</f>
        <v>1026987</v>
      </c>
      <c r="E18" s="20">
        <f>SUM(E19)</f>
        <v>814218</v>
      </c>
      <c r="F18" s="20">
        <f t="shared" si="4"/>
        <v>892.96892993057759</v>
      </c>
      <c r="G18" s="20">
        <f t="shared" si="5"/>
        <v>79.28221097248553</v>
      </c>
    </row>
    <row r="19" spans="1:7" ht="15.75">
      <c r="A19" s="3" t="s">
        <v>43</v>
      </c>
      <c r="B19" s="11" t="s">
        <v>90</v>
      </c>
      <c r="C19" s="20">
        <f>SUM(C147+C188+C218+C230)</f>
        <v>91181</v>
      </c>
      <c r="D19" s="20">
        <f>SUM(D147+D188+D218+D230)</f>
        <v>1026987</v>
      </c>
      <c r="E19" s="20">
        <v>814218</v>
      </c>
      <c r="F19" s="20">
        <f t="shared" si="4"/>
        <v>892.96892993057759</v>
      </c>
      <c r="G19" s="20">
        <f t="shared" si="5"/>
        <v>79.28221097248553</v>
      </c>
    </row>
    <row r="20" spans="1:7" ht="15.75">
      <c r="A20" s="3" t="s">
        <v>43</v>
      </c>
      <c r="B20" s="11" t="s">
        <v>62</v>
      </c>
      <c r="C20" s="20">
        <f>SUM(C21)</f>
        <v>191221</v>
      </c>
      <c r="D20" s="20">
        <f>SUM(D21)</f>
        <v>200853</v>
      </c>
      <c r="E20" s="20">
        <f>SUM(E21)</f>
        <v>129765</v>
      </c>
      <c r="F20" s="20">
        <f t="shared" si="4"/>
        <v>67.861270467155805</v>
      </c>
      <c r="G20" s="20">
        <f t="shared" si="5"/>
        <v>64.606951352481673</v>
      </c>
    </row>
    <row r="21" spans="1:7" ht="15.75">
      <c r="A21" s="3" t="s">
        <v>43</v>
      </c>
      <c r="B21" s="11" t="s">
        <v>63</v>
      </c>
      <c r="C21" s="20">
        <f>SUM(C121+C139+C205)</f>
        <v>191221</v>
      </c>
      <c r="D21" s="20">
        <f>SUM(D121+D139+D205)</f>
        <v>200853</v>
      </c>
      <c r="E21" s="20">
        <v>129765</v>
      </c>
      <c r="F21" s="20">
        <f t="shared" si="4"/>
        <v>67.861270467155805</v>
      </c>
      <c r="G21" s="20">
        <f t="shared" si="5"/>
        <v>64.606951352481673</v>
      </c>
    </row>
    <row r="22" spans="1:7">
      <c r="A22" s="3" t="s">
        <v>1</v>
      </c>
      <c r="B22" s="3" t="s">
        <v>46</v>
      </c>
      <c r="C22" s="20">
        <f>SUM(C23+C60+C70+C136+C144+C172+C202+C215+C227+C257)</f>
        <v>1836267</v>
      </c>
      <c r="D22" s="20">
        <f>SUM(D23+D60+D70+D136+D144+D172+D202+D215+D227)</f>
        <v>2968543</v>
      </c>
      <c r="E22" s="20">
        <f>SUM(E23+E60+E70+E136+E144+E172+E202+E215+E227)</f>
        <v>2532449</v>
      </c>
      <c r="F22" s="20">
        <f t="shared" si="4"/>
        <v>137.91289610933487</v>
      </c>
      <c r="G22" s="20">
        <f t="shared" si="5"/>
        <v>85.309493579847086</v>
      </c>
    </row>
    <row r="23" spans="1:7">
      <c r="A23" s="3" t="s">
        <v>2</v>
      </c>
      <c r="B23" s="3" t="s">
        <v>40</v>
      </c>
      <c r="C23" s="20">
        <f>SUM(C24)</f>
        <v>1420987</v>
      </c>
      <c r="D23" s="20">
        <f t="shared" ref="C23:E26" si="7">SUM(D24)</f>
        <v>1374509</v>
      </c>
      <c r="E23" s="20">
        <f t="shared" si="7"/>
        <v>1376673</v>
      </c>
      <c r="F23" s="20">
        <f t="shared" ref="F23:F26" si="8">SUM(E23/C23)*100</f>
        <v>96.881463377215979</v>
      </c>
      <c r="G23" s="20">
        <f t="shared" ref="G23:G26" si="9">SUM(E23/D23)*100</f>
        <v>100.15743803787389</v>
      </c>
    </row>
    <row r="24" spans="1:7" s="1" customFormat="1" ht="30">
      <c r="A24" s="2" t="s">
        <v>41</v>
      </c>
      <c r="B24" s="2" t="s">
        <v>42</v>
      </c>
      <c r="C24" s="22">
        <f t="shared" si="7"/>
        <v>1420987</v>
      </c>
      <c r="D24" s="22">
        <f t="shared" si="7"/>
        <v>1374509</v>
      </c>
      <c r="E24" s="22">
        <f t="shared" si="7"/>
        <v>1376673</v>
      </c>
      <c r="F24" s="20">
        <f t="shared" si="8"/>
        <v>96.881463377215979</v>
      </c>
      <c r="G24" s="20">
        <f t="shared" si="9"/>
        <v>100.15743803787389</v>
      </c>
    </row>
    <row r="25" spans="1:7">
      <c r="A25" s="3" t="s">
        <v>43</v>
      </c>
      <c r="B25" s="3" t="s">
        <v>44</v>
      </c>
      <c r="C25" s="20">
        <f t="shared" si="7"/>
        <v>1420987</v>
      </c>
      <c r="D25" s="20">
        <f t="shared" si="7"/>
        <v>1374509</v>
      </c>
      <c r="E25" s="20">
        <f t="shared" si="7"/>
        <v>1376673</v>
      </c>
      <c r="F25" s="20">
        <f t="shared" si="8"/>
        <v>96.881463377215979</v>
      </c>
      <c r="G25" s="20">
        <f t="shared" si="9"/>
        <v>100.15743803787389</v>
      </c>
    </row>
    <row r="26" spans="1:7">
      <c r="A26" s="3" t="s">
        <v>43</v>
      </c>
      <c r="B26" s="3" t="s">
        <v>45</v>
      </c>
      <c r="C26" s="20">
        <f>SUM(C27+C56)</f>
        <v>1420987</v>
      </c>
      <c r="D26" s="20">
        <f t="shared" si="7"/>
        <v>1374509</v>
      </c>
      <c r="E26" s="20">
        <f t="shared" si="7"/>
        <v>1376673</v>
      </c>
      <c r="F26" s="20">
        <f t="shared" si="8"/>
        <v>96.881463377215979</v>
      </c>
      <c r="G26" s="20">
        <f t="shared" si="9"/>
        <v>100.15743803787389</v>
      </c>
    </row>
    <row r="27" spans="1:7" ht="15.75">
      <c r="A27" s="10">
        <v>3</v>
      </c>
      <c r="B27" s="10" t="s">
        <v>8</v>
      </c>
      <c r="C27" s="20">
        <f>SUM(C28+C53+C56)</f>
        <v>1407489</v>
      </c>
      <c r="D27" s="20">
        <f>SUM(D28+D53)</f>
        <v>1374509</v>
      </c>
      <c r="E27" s="20">
        <f>SUM(E28+E53)</f>
        <v>1376673</v>
      </c>
      <c r="F27" s="20">
        <f>SUM(E27/C27)*100</f>
        <v>97.81056903464254</v>
      </c>
      <c r="G27" s="20">
        <f>SUM(E27/D27)*100</f>
        <v>100.15743803787389</v>
      </c>
    </row>
    <row r="28" spans="1:7" ht="15.75">
      <c r="A28" s="6">
        <v>32</v>
      </c>
      <c r="B28" s="6" t="s">
        <v>9</v>
      </c>
      <c r="C28" s="20">
        <f>SUM(C29+C34+C40+C48)</f>
        <v>1391511</v>
      </c>
      <c r="D28" s="20">
        <f>SUM(D29+D34+D40+D48)</f>
        <v>1370059</v>
      </c>
      <c r="E28" s="20">
        <f>SUM(E29+E34+E40+E48)</f>
        <v>1375611</v>
      </c>
      <c r="F28" s="20">
        <f t="shared" ref="F28:F99" si="10">SUM(E28/C28)*100</f>
        <v>98.857357218160686</v>
      </c>
      <c r="G28" s="20">
        <f t="shared" ref="G28:G99" si="11">SUM(E28/D28)*100</f>
        <v>100.40523802259611</v>
      </c>
    </row>
    <row r="29" spans="1:7" ht="15.75">
      <c r="A29" s="6">
        <v>321</v>
      </c>
      <c r="B29" s="6" t="s">
        <v>10</v>
      </c>
      <c r="C29" s="20">
        <f>SUM(C30:C33)</f>
        <v>293045</v>
      </c>
      <c r="D29" s="45">
        <f>SUM(D30:D33)</f>
        <v>314604.25</v>
      </c>
      <c r="E29" s="20">
        <f>SUM(E30:E33)</f>
        <v>316239</v>
      </c>
      <c r="F29" s="20">
        <f t="shared" si="10"/>
        <v>107.91482536811752</v>
      </c>
      <c r="G29" s="20">
        <f t="shared" si="11"/>
        <v>100.51962107949907</v>
      </c>
    </row>
    <row r="30" spans="1:7" ht="15.75">
      <c r="A30" s="6">
        <v>3211</v>
      </c>
      <c r="B30" s="6" t="s">
        <v>11</v>
      </c>
      <c r="C30" s="20">
        <v>11595</v>
      </c>
      <c r="D30" s="19">
        <v>20839.25</v>
      </c>
      <c r="E30" s="20">
        <v>20926</v>
      </c>
      <c r="F30" s="20">
        <f t="shared" si="10"/>
        <v>180.47434238896076</v>
      </c>
      <c r="G30" s="20">
        <f t="shared" si="11"/>
        <v>100.41628177597562</v>
      </c>
    </row>
    <row r="31" spans="1:7" ht="15.75" customHeight="1">
      <c r="A31" s="6">
        <v>3212</v>
      </c>
      <c r="B31" s="7" t="s">
        <v>13</v>
      </c>
      <c r="C31" s="20">
        <v>272709</v>
      </c>
      <c r="D31" s="20">
        <v>277639</v>
      </c>
      <c r="E31" s="20">
        <v>278385</v>
      </c>
      <c r="F31" s="20">
        <f t="shared" si="10"/>
        <v>102.08133944974314</v>
      </c>
      <c r="G31" s="20">
        <f t="shared" si="11"/>
        <v>100.26869423964213</v>
      </c>
    </row>
    <row r="32" spans="1:7" ht="15.75">
      <c r="A32" s="6">
        <v>3213</v>
      </c>
      <c r="B32" s="6" t="s">
        <v>14</v>
      </c>
      <c r="C32" s="20">
        <v>6869</v>
      </c>
      <c r="D32" s="20">
        <v>13350</v>
      </c>
      <c r="E32" s="20">
        <v>15010</v>
      </c>
      <c r="F32" s="20">
        <f t="shared" si="10"/>
        <v>218.517979327413</v>
      </c>
      <c r="G32" s="20">
        <f t="shared" si="11"/>
        <v>112.43445692883896</v>
      </c>
    </row>
    <row r="33" spans="1:7" ht="15.75">
      <c r="A33" s="6">
        <v>3214</v>
      </c>
      <c r="B33" s="6" t="s">
        <v>33</v>
      </c>
      <c r="C33" s="20">
        <v>1872</v>
      </c>
      <c r="D33" s="20">
        <v>2776</v>
      </c>
      <c r="E33" s="20">
        <v>1918</v>
      </c>
      <c r="F33" s="20">
        <f t="shared" si="10"/>
        <v>102.45726495726495</v>
      </c>
      <c r="G33" s="20">
        <f t="shared" si="11"/>
        <v>69.092219020172905</v>
      </c>
    </row>
    <row r="34" spans="1:7" ht="15.75">
      <c r="A34" s="6">
        <v>322</v>
      </c>
      <c r="B34" s="6" t="s">
        <v>15</v>
      </c>
      <c r="C34" s="20">
        <f>SUM(C35:C39)</f>
        <v>797543</v>
      </c>
      <c r="D34" s="35">
        <f>SUM(D35:D39)</f>
        <v>760172</v>
      </c>
      <c r="E34" s="20">
        <f>SUM(E35:E39)</f>
        <v>761238</v>
      </c>
      <c r="F34" s="20">
        <f t="shared" si="10"/>
        <v>95.447894345508644</v>
      </c>
      <c r="G34" s="20">
        <f t="shared" si="11"/>
        <v>100.14023142130992</v>
      </c>
    </row>
    <row r="35" spans="1:7" ht="15.75">
      <c r="A35" s="6">
        <v>3221</v>
      </c>
      <c r="B35" s="7" t="s">
        <v>16</v>
      </c>
      <c r="C35" s="20">
        <v>92596</v>
      </c>
      <c r="D35" s="20">
        <v>79800</v>
      </c>
      <c r="E35" s="20">
        <v>78087</v>
      </c>
      <c r="F35" s="20">
        <f t="shared" si="10"/>
        <v>84.330856624476226</v>
      </c>
      <c r="G35" s="20">
        <f t="shared" si="11"/>
        <v>97.853383458646618</v>
      </c>
    </row>
    <row r="36" spans="1:7" ht="15.75">
      <c r="A36" s="6">
        <v>3223</v>
      </c>
      <c r="B36" s="6" t="s">
        <v>17</v>
      </c>
      <c r="C36" s="20">
        <v>543000</v>
      </c>
      <c r="D36" s="20">
        <v>535152</v>
      </c>
      <c r="E36" s="20">
        <v>511836</v>
      </c>
      <c r="F36" s="20">
        <f t="shared" si="10"/>
        <v>94.260773480662991</v>
      </c>
      <c r="G36" s="20">
        <f t="shared" si="11"/>
        <v>95.643107005112569</v>
      </c>
    </row>
    <row r="37" spans="1:7" ht="31.5">
      <c r="A37" s="6">
        <v>3224</v>
      </c>
      <c r="B37" s="7" t="s">
        <v>18</v>
      </c>
      <c r="C37" s="20">
        <v>77387</v>
      </c>
      <c r="D37" s="20">
        <v>82104</v>
      </c>
      <c r="E37" s="20">
        <v>111906</v>
      </c>
      <c r="F37" s="20">
        <f t="shared" si="10"/>
        <v>144.60568312507269</v>
      </c>
      <c r="G37" s="20">
        <f t="shared" si="11"/>
        <v>136.29786612101725</v>
      </c>
    </row>
    <row r="38" spans="1:7" ht="15.75">
      <c r="A38" s="6">
        <v>3225</v>
      </c>
      <c r="B38" s="6" t="s">
        <v>34</v>
      </c>
      <c r="C38" s="20">
        <v>77860</v>
      </c>
      <c r="D38" s="20">
        <v>55817</v>
      </c>
      <c r="E38" s="20">
        <v>52142</v>
      </c>
      <c r="F38" s="20">
        <f t="shared" si="10"/>
        <v>66.968918571795527</v>
      </c>
      <c r="G38" s="20">
        <f t="shared" si="11"/>
        <v>93.415984377519393</v>
      </c>
    </row>
    <row r="39" spans="1:7" ht="15.75">
      <c r="A39" s="6">
        <v>3227</v>
      </c>
      <c r="B39" s="6" t="s">
        <v>35</v>
      </c>
      <c r="C39" s="20">
        <v>6700</v>
      </c>
      <c r="D39" s="20">
        <v>7299</v>
      </c>
      <c r="E39" s="20">
        <v>7267</v>
      </c>
      <c r="F39" s="20">
        <f t="shared" si="10"/>
        <v>108.46268656716418</v>
      </c>
      <c r="G39" s="20">
        <f t="shared" si="11"/>
        <v>99.561583778599811</v>
      </c>
    </row>
    <row r="40" spans="1:7" ht="15.75">
      <c r="A40" s="6">
        <v>323</v>
      </c>
      <c r="B40" s="6" t="s">
        <v>19</v>
      </c>
      <c r="C40" s="20">
        <f>SUM(C41:C47)</f>
        <v>294971</v>
      </c>
      <c r="D40" s="45">
        <f>SUM(D41:D47)</f>
        <v>288118.75</v>
      </c>
      <c r="E40" s="20">
        <f>SUM(E41:E47)</f>
        <v>291018</v>
      </c>
      <c r="F40" s="20">
        <f t="shared" si="10"/>
        <v>98.659868258235548</v>
      </c>
      <c r="G40" s="20">
        <f t="shared" si="11"/>
        <v>101.00626911646673</v>
      </c>
    </row>
    <row r="41" spans="1:7" ht="15.75">
      <c r="A41" s="6">
        <v>3231</v>
      </c>
      <c r="B41" s="6" t="s">
        <v>20</v>
      </c>
      <c r="C41" s="20">
        <v>19629</v>
      </c>
      <c r="D41" s="20">
        <v>25435</v>
      </c>
      <c r="E41" s="20">
        <v>11396</v>
      </c>
      <c r="F41" s="20">
        <f t="shared" si="10"/>
        <v>58.05695654388915</v>
      </c>
      <c r="G41" s="20">
        <f t="shared" si="11"/>
        <v>44.804403381167681</v>
      </c>
    </row>
    <row r="42" spans="1:7" ht="15.75">
      <c r="A42" s="6">
        <v>3232</v>
      </c>
      <c r="B42" s="6" t="s">
        <v>21</v>
      </c>
      <c r="C42" s="20">
        <v>183679</v>
      </c>
      <c r="D42" s="19">
        <v>116513.75</v>
      </c>
      <c r="E42" s="20">
        <v>161242</v>
      </c>
      <c r="F42" s="20">
        <f t="shared" si="10"/>
        <v>87.784667817224616</v>
      </c>
      <c r="G42" s="20">
        <f t="shared" si="11"/>
        <v>138.38881677055284</v>
      </c>
    </row>
    <row r="43" spans="1:7" ht="15.75">
      <c r="A43" s="6">
        <v>3233</v>
      </c>
      <c r="B43" s="6" t="s">
        <v>22</v>
      </c>
      <c r="C43" s="20">
        <v>1920</v>
      </c>
      <c r="D43" s="20">
        <v>5920</v>
      </c>
      <c r="E43" s="20">
        <v>1920</v>
      </c>
      <c r="F43" s="20">
        <f t="shared" si="10"/>
        <v>100</v>
      </c>
      <c r="G43" s="20">
        <f t="shared" si="11"/>
        <v>32.432432432432435</v>
      </c>
    </row>
    <row r="44" spans="1:7" ht="15.75">
      <c r="A44" s="6">
        <v>3234</v>
      </c>
      <c r="B44" s="6" t="s">
        <v>36</v>
      </c>
      <c r="C44" s="20">
        <v>60231</v>
      </c>
      <c r="D44" s="20">
        <v>90153</v>
      </c>
      <c r="E44" s="20">
        <v>85404</v>
      </c>
      <c r="F44" s="20">
        <f t="shared" si="10"/>
        <v>141.79409274293968</v>
      </c>
      <c r="G44" s="20">
        <f t="shared" si="11"/>
        <v>94.732288442980263</v>
      </c>
    </row>
    <row r="45" spans="1:7" ht="15.75">
      <c r="A45" s="6">
        <v>3236</v>
      </c>
      <c r="B45" s="6" t="s">
        <v>23</v>
      </c>
      <c r="C45" s="20">
        <v>0</v>
      </c>
      <c r="D45" s="20">
        <v>4040</v>
      </c>
      <c r="E45" s="20">
        <v>0</v>
      </c>
      <c r="F45" s="20" t="e">
        <f t="shared" si="10"/>
        <v>#DIV/0!</v>
      </c>
      <c r="G45" s="20">
        <f t="shared" si="11"/>
        <v>0</v>
      </c>
    </row>
    <row r="46" spans="1:7" ht="15.75">
      <c r="A46" s="6">
        <v>3238</v>
      </c>
      <c r="B46" s="6" t="s">
        <v>24</v>
      </c>
      <c r="C46" s="20">
        <v>18684</v>
      </c>
      <c r="D46" s="20">
        <v>25170</v>
      </c>
      <c r="E46" s="20">
        <v>23281</v>
      </c>
      <c r="F46" s="20">
        <f t="shared" si="10"/>
        <v>124.60393919931492</v>
      </c>
      <c r="G46" s="20">
        <f t="shared" si="11"/>
        <v>92.495033770361545</v>
      </c>
    </row>
    <row r="47" spans="1:7" ht="15.75">
      <c r="A47" s="6">
        <v>3239</v>
      </c>
      <c r="B47" s="6" t="s">
        <v>25</v>
      </c>
      <c r="C47" s="20">
        <v>10828</v>
      </c>
      <c r="D47" s="20">
        <v>20887</v>
      </c>
      <c r="E47" s="20">
        <v>7775</v>
      </c>
      <c r="F47" s="20">
        <f t="shared" si="10"/>
        <v>71.80458071666051</v>
      </c>
      <c r="G47" s="20">
        <f t="shared" si="11"/>
        <v>37.224110690860343</v>
      </c>
    </row>
    <row r="48" spans="1:7" ht="15.75">
      <c r="A48" s="6">
        <v>329</v>
      </c>
      <c r="B48" s="6" t="s">
        <v>37</v>
      </c>
      <c r="C48" s="20">
        <f>SUM(C49:C52)</f>
        <v>5952</v>
      </c>
      <c r="D48" s="35">
        <f>SUM(D49:D52)</f>
        <v>7164</v>
      </c>
      <c r="E48" s="20">
        <f>SUM(E49:E52)</f>
        <v>7116</v>
      </c>
      <c r="F48" s="20">
        <f t="shared" si="10"/>
        <v>119.55645161290323</v>
      </c>
      <c r="G48" s="20">
        <f t="shared" si="11"/>
        <v>99.329983249581247</v>
      </c>
    </row>
    <row r="49" spans="1:7" ht="15.75">
      <c r="A49" s="6">
        <v>3293</v>
      </c>
      <c r="B49" s="6" t="s">
        <v>27</v>
      </c>
      <c r="C49" s="20">
        <v>5137</v>
      </c>
      <c r="D49" s="20">
        <v>5236</v>
      </c>
      <c r="E49" s="20">
        <v>6032</v>
      </c>
      <c r="F49" s="20">
        <f t="shared" si="10"/>
        <v>117.42262020634611</v>
      </c>
      <c r="G49" s="20">
        <f t="shared" si="11"/>
        <v>115.20244461420933</v>
      </c>
    </row>
    <row r="50" spans="1:7" ht="15.75">
      <c r="A50" s="6">
        <v>3294</v>
      </c>
      <c r="B50" s="6" t="s">
        <v>28</v>
      </c>
      <c r="C50" s="20">
        <v>350</v>
      </c>
      <c r="D50" s="20">
        <v>500</v>
      </c>
      <c r="E50" s="20">
        <v>350</v>
      </c>
      <c r="F50" s="20">
        <f t="shared" si="10"/>
        <v>100</v>
      </c>
      <c r="G50" s="20">
        <f t="shared" si="11"/>
        <v>70</v>
      </c>
    </row>
    <row r="51" spans="1:7" ht="15.75">
      <c r="A51" s="6">
        <v>3295</v>
      </c>
      <c r="B51" s="6" t="s">
        <v>29</v>
      </c>
      <c r="C51" s="20">
        <v>0</v>
      </c>
      <c r="D51" s="20">
        <v>578</v>
      </c>
      <c r="E51" s="20">
        <v>50</v>
      </c>
      <c r="F51" s="20" t="e">
        <f t="shared" si="10"/>
        <v>#DIV/0!</v>
      </c>
      <c r="G51" s="20">
        <f t="shared" si="11"/>
        <v>8.6505190311418687</v>
      </c>
    </row>
    <row r="52" spans="1:7" ht="15.75">
      <c r="A52" s="6">
        <v>3299</v>
      </c>
      <c r="B52" s="6" t="s">
        <v>26</v>
      </c>
      <c r="C52" s="20">
        <v>465</v>
      </c>
      <c r="D52" s="20">
        <v>850</v>
      </c>
      <c r="E52" s="20">
        <v>684</v>
      </c>
      <c r="F52" s="20">
        <f t="shared" si="10"/>
        <v>147.09677419354838</v>
      </c>
      <c r="G52" s="20">
        <f t="shared" si="11"/>
        <v>80.470588235294116</v>
      </c>
    </row>
    <row r="53" spans="1:7" ht="15.75" customHeight="1">
      <c r="A53" s="6">
        <v>34</v>
      </c>
      <c r="B53" s="6" t="s">
        <v>30</v>
      </c>
      <c r="C53" s="20">
        <f t="shared" ref="C53:E54" si="12">SUM(C54)</f>
        <v>2480</v>
      </c>
      <c r="D53" s="20">
        <f t="shared" si="12"/>
        <v>4450</v>
      </c>
      <c r="E53" s="20">
        <f t="shared" si="12"/>
        <v>1062</v>
      </c>
      <c r="F53" s="20">
        <f t="shared" si="10"/>
        <v>42.822580645161288</v>
      </c>
      <c r="G53" s="20">
        <f t="shared" si="11"/>
        <v>23.865168539325843</v>
      </c>
    </row>
    <row r="54" spans="1:7" ht="15.75">
      <c r="A54" s="6">
        <v>343</v>
      </c>
      <c r="B54" s="6" t="s">
        <v>31</v>
      </c>
      <c r="C54" s="20">
        <f t="shared" si="12"/>
        <v>2480</v>
      </c>
      <c r="D54" s="35">
        <f t="shared" si="12"/>
        <v>4450</v>
      </c>
      <c r="E54" s="20">
        <f t="shared" si="12"/>
        <v>1062</v>
      </c>
      <c r="F54" s="20">
        <f t="shared" si="10"/>
        <v>42.822580645161288</v>
      </c>
      <c r="G54" s="20">
        <f t="shared" si="11"/>
        <v>23.865168539325843</v>
      </c>
    </row>
    <row r="55" spans="1:7" ht="15.75">
      <c r="A55" s="6">
        <v>3431</v>
      </c>
      <c r="B55" s="6" t="s">
        <v>32</v>
      </c>
      <c r="C55" s="20">
        <v>2480</v>
      </c>
      <c r="D55" s="20">
        <v>4450</v>
      </c>
      <c r="E55" s="20">
        <v>1062</v>
      </c>
      <c r="F55" s="20">
        <f t="shared" si="10"/>
        <v>42.822580645161288</v>
      </c>
      <c r="G55" s="20">
        <f t="shared" si="11"/>
        <v>23.865168539325843</v>
      </c>
    </row>
    <row r="56" spans="1:7" ht="15.75">
      <c r="A56" s="11">
        <v>4</v>
      </c>
      <c r="B56" s="11" t="s">
        <v>49</v>
      </c>
      <c r="C56" s="20">
        <f t="shared" ref="C56:E57" si="13">SUM(C57)</f>
        <v>13498</v>
      </c>
      <c r="D56" s="20">
        <f t="shared" si="13"/>
        <v>0</v>
      </c>
      <c r="E56" s="20">
        <f t="shared" si="13"/>
        <v>0</v>
      </c>
      <c r="F56" s="20">
        <f t="shared" ref="F56:F59" si="14">SUM(E56/C56)*100</f>
        <v>0</v>
      </c>
      <c r="G56" s="20" t="e">
        <f t="shared" ref="G56:G59" si="15">SUM(E56/D56)*100</f>
        <v>#DIV/0!</v>
      </c>
    </row>
    <row r="57" spans="1:7" ht="15.75">
      <c r="A57" s="11">
        <v>42</v>
      </c>
      <c r="B57" s="11" t="s">
        <v>50</v>
      </c>
      <c r="C57" s="20">
        <f t="shared" si="13"/>
        <v>13498</v>
      </c>
      <c r="D57" s="20">
        <f t="shared" si="13"/>
        <v>0</v>
      </c>
      <c r="E57" s="20">
        <f t="shared" si="13"/>
        <v>0</v>
      </c>
      <c r="F57" s="20">
        <f t="shared" si="14"/>
        <v>0</v>
      </c>
      <c r="G57" s="20" t="e">
        <f t="shared" si="15"/>
        <v>#DIV/0!</v>
      </c>
    </row>
    <row r="58" spans="1:7" ht="15.75">
      <c r="A58" s="11">
        <v>422</v>
      </c>
      <c r="B58" s="11" t="s">
        <v>51</v>
      </c>
      <c r="C58" s="20">
        <f>SUM(C59)</f>
        <v>13498</v>
      </c>
      <c r="D58" s="20">
        <f>SUM(D59)</f>
        <v>0</v>
      </c>
      <c r="E58" s="20">
        <f>SUM(E59)</f>
        <v>0</v>
      </c>
      <c r="F58" s="20">
        <f t="shared" si="14"/>
        <v>0</v>
      </c>
      <c r="G58" s="20" t="e">
        <f t="shared" si="15"/>
        <v>#DIV/0!</v>
      </c>
    </row>
    <row r="59" spans="1:7" ht="15.75">
      <c r="A59" s="11">
        <v>4222</v>
      </c>
      <c r="B59" s="11" t="s">
        <v>53</v>
      </c>
      <c r="C59" s="20">
        <v>13498</v>
      </c>
      <c r="D59" s="20">
        <v>0</v>
      </c>
      <c r="E59" s="20">
        <v>0</v>
      </c>
      <c r="F59" s="20">
        <f t="shared" si="14"/>
        <v>0</v>
      </c>
      <c r="G59" s="20" t="e">
        <f t="shared" si="15"/>
        <v>#DIV/0!</v>
      </c>
    </row>
    <row r="60" spans="1:7" ht="30" customHeight="1">
      <c r="A60" s="3" t="s">
        <v>2</v>
      </c>
      <c r="B60" s="2" t="s">
        <v>96</v>
      </c>
      <c r="C60" s="20">
        <f t="shared" ref="C60:E64" si="16">SUM(C61)</f>
        <v>40300</v>
      </c>
      <c r="D60" s="20">
        <f t="shared" si="16"/>
        <v>40300</v>
      </c>
      <c r="E60" s="20">
        <f t="shared" si="16"/>
        <v>38651</v>
      </c>
      <c r="F60" s="20">
        <f t="shared" si="10"/>
        <v>95.908188585607945</v>
      </c>
      <c r="G60" s="20">
        <f t="shared" si="11"/>
        <v>95.908188585607945</v>
      </c>
    </row>
    <row r="61" spans="1:7" ht="30" customHeight="1">
      <c r="A61" s="2" t="s">
        <v>41</v>
      </c>
      <c r="B61" s="2" t="s">
        <v>42</v>
      </c>
      <c r="C61" s="22">
        <f t="shared" si="16"/>
        <v>40300</v>
      </c>
      <c r="D61" s="22">
        <f t="shared" si="16"/>
        <v>40300</v>
      </c>
      <c r="E61" s="22">
        <f t="shared" si="16"/>
        <v>38651</v>
      </c>
      <c r="F61" s="20">
        <f t="shared" si="10"/>
        <v>95.908188585607945</v>
      </c>
      <c r="G61" s="20">
        <f t="shared" si="11"/>
        <v>95.908188585607945</v>
      </c>
    </row>
    <row r="62" spans="1:7" ht="15" customHeight="1">
      <c r="A62" s="3" t="s">
        <v>43</v>
      </c>
      <c r="B62" s="3" t="s">
        <v>44</v>
      </c>
      <c r="C62" s="20">
        <f t="shared" si="16"/>
        <v>40300</v>
      </c>
      <c r="D62" s="20">
        <f t="shared" si="16"/>
        <v>40300</v>
      </c>
      <c r="E62" s="20">
        <f t="shared" si="16"/>
        <v>38651</v>
      </c>
      <c r="F62" s="20">
        <f t="shared" si="10"/>
        <v>95.908188585607945</v>
      </c>
      <c r="G62" s="20">
        <f t="shared" si="11"/>
        <v>95.908188585607945</v>
      </c>
    </row>
    <row r="63" spans="1:7" ht="15" customHeight="1">
      <c r="A63" s="3" t="s">
        <v>43</v>
      </c>
      <c r="B63" s="3" t="s">
        <v>45</v>
      </c>
      <c r="C63" s="20">
        <f t="shared" si="16"/>
        <v>40300</v>
      </c>
      <c r="D63" s="20">
        <f t="shared" si="16"/>
        <v>40300</v>
      </c>
      <c r="E63" s="20">
        <f t="shared" si="16"/>
        <v>38651</v>
      </c>
      <c r="F63" s="20">
        <f t="shared" si="10"/>
        <v>95.908188585607945</v>
      </c>
      <c r="G63" s="20">
        <f t="shared" si="11"/>
        <v>95.908188585607945</v>
      </c>
    </row>
    <row r="64" spans="1:7" ht="15.75">
      <c r="A64" s="10">
        <v>3</v>
      </c>
      <c r="B64" s="10" t="s">
        <v>8</v>
      </c>
      <c r="C64" s="20">
        <f t="shared" si="16"/>
        <v>40300</v>
      </c>
      <c r="D64" s="20">
        <f t="shared" si="16"/>
        <v>40300</v>
      </c>
      <c r="E64" s="20">
        <f t="shared" si="16"/>
        <v>38651</v>
      </c>
      <c r="F64" s="20">
        <f t="shared" si="10"/>
        <v>95.908188585607945</v>
      </c>
      <c r="G64" s="20">
        <f t="shared" si="11"/>
        <v>95.908188585607945</v>
      </c>
    </row>
    <row r="65" spans="1:7" ht="15.75" customHeight="1">
      <c r="A65" s="6">
        <v>32</v>
      </c>
      <c r="B65" s="6" t="s">
        <v>9</v>
      </c>
      <c r="C65" s="20">
        <f>SUM(C66+C68)</f>
        <v>40300</v>
      </c>
      <c r="D65" s="20">
        <f>SUM(D66+D68)</f>
        <v>40300</v>
      </c>
      <c r="E65" s="20">
        <f>SUM(E66+E68)</f>
        <v>38651</v>
      </c>
      <c r="F65" s="20">
        <f t="shared" si="10"/>
        <v>95.908188585607945</v>
      </c>
      <c r="G65" s="20">
        <f t="shared" si="11"/>
        <v>95.908188585607945</v>
      </c>
    </row>
    <row r="66" spans="1:7" ht="15.75" customHeight="1">
      <c r="A66" s="6">
        <v>322</v>
      </c>
      <c r="B66" s="6" t="s">
        <v>15</v>
      </c>
      <c r="C66" s="20">
        <f>SUM(C67)</f>
        <v>8807</v>
      </c>
      <c r="D66" s="35">
        <f>SUM(D67)</f>
        <v>8807</v>
      </c>
      <c r="E66" s="20">
        <f>SUM(E67)</f>
        <v>7158</v>
      </c>
      <c r="F66" s="20">
        <f t="shared" si="10"/>
        <v>81.27625752242534</v>
      </c>
      <c r="G66" s="20">
        <f t="shared" si="11"/>
        <v>81.27625752242534</v>
      </c>
    </row>
    <row r="67" spans="1:7" ht="15.75" customHeight="1">
      <c r="A67" s="6">
        <v>3224</v>
      </c>
      <c r="B67" s="7" t="s">
        <v>18</v>
      </c>
      <c r="C67" s="20">
        <v>8807</v>
      </c>
      <c r="D67" s="20">
        <v>8807</v>
      </c>
      <c r="E67" s="20">
        <v>7158</v>
      </c>
      <c r="F67" s="20">
        <f t="shared" si="10"/>
        <v>81.27625752242534</v>
      </c>
      <c r="G67" s="20">
        <f t="shared" si="11"/>
        <v>81.27625752242534</v>
      </c>
    </row>
    <row r="68" spans="1:7" ht="15.75" customHeight="1">
      <c r="A68" s="6">
        <v>323</v>
      </c>
      <c r="B68" s="6" t="s">
        <v>19</v>
      </c>
      <c r="C68" s="20">
        <f>SUM(C69)</f>
        <v>31493</v>
      </c>
      <c r="D68" s="35">
        <f>SUM(D69)</f>
        <v>31493</v>
      </c>
      <c r="E68" s="20">
        <f>SUM(E69)</f>
        <v>31493</v>
      </c>
      <c r="F68" s="20">
        <f t="shared" si="10"/>
        <v>100</v>
      </c>
      <c r="G68" s="20">
        <f t="shared" si="11"/>
        <v>100</v>
      </c>
    </row>
    <row r="69" spans="1:7" ht="15.75" customHeight="1">
      <c r="A69" s="6">
        <v>3232</v>
      </c>
      <c r="B69" s="6" t="s">
        <v>21</v>
      </c>
      <c r="C69" s="20">
        <v>31493</v>
      </c>
      <c r="D69" s="20">
        <v>31493</v>
      </c>
      <c r="E69" s="20">
        <v>31493</v>
      </c>
      <c r="F69" s="20">
        <f t="shared" si="10"/>
        <v>100</v>
      </c>
      <c r="G69" s="20">
        <f t="shared" si="11"/>
        <v>100</v>
      </c>
    </row>
    <row r="70" spans="1:7" ht="30">
      <c r="A70" s="3" t="s">
        <v>2</v>
      </c>
      <c r="B70" s="2" t="s">
        <v>64</v>
      </c>
      <c r="C70" s="20">
        <f>SUM(C71)</f>
        <v>167781</v>
      </c>
      <c r="D70" s="20">
        <f>SUM(D71)</f>
        <v>277818</v>
      </c>
      <c r="E70" s="20">
        <f>SUM(E71)</f>
        <v>125202</v>
      </c>
      <c r="F70" s="20">
        <f t="shared" si="10"/>
        <v>74.622275466232765</v>
      </c>
      <c r="G70" s="20">
        <f t="shared" si="11"/>
        <v>45.066194415048699</v>
      </c>
    </row>
    <row r="71" spans="1:7" ht="15" customHeight="1">
      <c r="A71" s="2" t="s">
        <v>41</v>
      </c>
      <c r="B71" s="2" t="s">
        <v>42</v>
      </c>
      <c r="C71" s="22">
        <f>SUM(C72+C79+C102+C120)</f>
        <v>167781</v>
      </c>
      <c r="D71" s="22">
        <f>SUM(D72+D79+D102+D120)</f>
        <v>277818</v>
      </c>
      <c r="E71" s="22">
        <f>SUM(E72+E79+E102+E120)</f>
        <v>125202</v>
      </c>
      <c r="F71" s="20">
        <f t="shared" si="10"/>
        <v>74.622275466232765</v>
      </c>
      <c r="G71" s="20">
        <f t="shared" si="11"/>
        <v>45.066194415048699</v>
      </c>
    </row>
    <row r="72" spans="1:7" ht="15" customHeight="1">
      <c r="A72" s="3" t="s">
        <v>43</v>
      </c>
      <c r="B72" s="3" t="s">
        <v>65</v>
      </c>
      <c r="C72" s="20">
        <f t="shared" ref="C72:E73" si="17">SUM(C73)</f>
        <v>0</v>
      </c>
      <c r="D72" s="20">
        <f t="shared" si="17"/>
        <v>5000</v>
      </c>
      <c r="E72" s="20">
        <f t="shared" si="17"/>
        <v>25000</v>
      </c>
      <c r="F72" s="20" t="e">
        <f t="shared" si="10"/>
        <v>#DIV/0!</v>
      </c>
      <c r="G72" s="20">
        <f t="shared" si="11"/>
        <v>500</v>
      </c>
    </row>
    <row r="73" spans="1:7" ht="15" customHeight="1">
      <c r="A73" s="3" t="s">
        <v>43</v>
      </c>
      <c r="B73" s="3" t="s">
        <v>66</v>
      </c>
      <c r="C73" s="20">
        <f t="shared" si="17"/>
        <v>0</v>
      </c>
      <c r="D73" s="20">
        <f t="shared" si="17"/>
        <v>5000</v>
      </c>
      <c r="E73" s="20">
        <f t="shared" si="17"/>
        <v>25000</v>
      </c>
      <c r="F73" s="20" t="e">
        <f t="shared" si="10"/>
        <v>#DIV/0!</v>
      </c>
      <c r="G73" s="20">
        <f t="shared" si="11"/>
        <v>500</v>
      </c>
    </row>
    <row r="74" spans="1:7" ht="15" customHeight="1">
      <c r="A74" s="6">
        <v>3</v>
      </c>
      <c r="B74" s="6" t="s">
        <v>8</v>
      </c>
      <c r="C74" s="19">
        <f>SUM(C77)</f>
        <v>0</v>
      </c>
      <c r="D74" s="20">
        <f>SUM(D77)</f>
        <v>5000</v>
      </c>
      <c r="E74" s="20">
        <f>SUM(E75+E77)</f>
        <v>25000</v>
      </c>
      <c r="F74" s="20" t="e">
        <f t="shared" si="10"/>
        <v>#DIV/0!</v>
      </c>
      <c r="G74" s="20">
        <f t="shared" si="11"/>
        <v>500</v>
      </c>
    </row>
    <row r="75" spans="1:7" ht="15" customHeight="1">
      <c r="A75" s="6">
        <v>323</v>
      </c>
      <c r="B75" s="6" t="s">
        <v>19</v>
      </c>
      <c r="C75" s="19">
        <f>SUM(C76)</f>
        <v>0</v>
      </c>
      <c r="D75" s="19">
        <f>SUM(D76)</f>
        <v>0</v>
      </c>
      <c r="E75" s="20">
        <f>SUM(E76)</f>
        <v>25000</v>
      </c>
      <c r="F75" s="20" t="e">
        <f t="shared" si="10"/>
        <v>#DIV/0!</v>
      </c>
      <c r="G75" s="20" t="e">
        <f t="shared" si="11"/>
        <v>#DIV/0!</v>
      </c>
    </row>
    <row r="76" spans="1:7" ht="15" customHeight="1">
      <c r="A76" s="6">
        <v>3232</v>
      </c>
      <c r="B76" s="6" t="s">
        <v>21</v>
      </c>
      <c r="C76" s="19">
        <v>0</v>
      </c>
      <c r="D76" s="20">
        <v>0</v>
      </c>
      <c r="E76" s="20">
        <v>25000</v>
      </c>
      <c r="F76" s="20" t="e">
        <f t="shared" si="10"/>
        <v>#DIV/0!</v>
      </c>
      <c r="G76" s="20" t="e">
        <f t="shared" si="11"/>
        <v>#DIV/0!</v>
      </c>
    </row>
    <row r="77" spans="1:7" ht="15.75" customHeight="1">
      <c r="A77" s="3">
        <v>329</v>
      </c>
      <c r="B77" s="6" t="s">
        <v>26</v>
      </c>
      <c r="C77" s="19">
        <f t="shared" ref="C77:E77" si="18">SUM(C78)</f>
        <v>0</v>
      </c>
      <c r="D77" s="35">
        <f t="shared" si="18"/>
        <v>5000</v>
      </c>
      <c r="E77" s="19">
        <f t="shared" si="18"/>
        <v>0</v>
      </c>
      <c r="F77" s="20" t="e">
        <f t="shared" si="10"/>
        <v>#DIV/0!</v>
      </c>
      <c r="G77" s="20">
        <f t="shared" si="11"/>
        <v>0</v>
      </c>
    </row>
    <row r="78" spans="1:7" ht="15.75" customHeight="1">
      <c r="A78" s="3">
        <v>3299</v>
      </c>
      <c r="B78" s="6" t="s">
        <v>26</v>
      </c>
      <c r="C78" s="19">
        <v>0</v>
      </c>
      <c r="D78" s="20">
        <v>5000</v>
      </c>
      <c r="E78" s="20">
        <v>0</v>
      </c>
      <c r="F78" s="20" t="e">
        <f t="shared" si="10"/>
        <v>#DIV/0!</v>
      </c>
      <c r="G78" s="20">
        <f t="shared" si="11"/>
        <v>0</v>
      </c>
    </row>
    <row r="79" spans="1:7" ht="15.75" customHeight="1">
      <c r="A79" s="3" t="s">
        <v>43</v>
      </c>
      <c r="B79" s="11" t="s">
        <v>47</v>
      </c>
      <c r="C79" s="20">
        <f>SUM(C80)</f>
        <v>38806</v>
      </c>
      <c r="D79" s="20">
        <f>SUM(D80)</f>
        <v>172077</v>
      </c>
      <c r="E79" s="20">
        <f>SUM(E80)</f>
        <v>47933</v>
      </c>
      <c r="F79" s="20">
        <f t="shared" si="10"/>
        <v>123.51955883110858</v>
      </c>
      <c r="G79" s="20">
        <f t="shared" si="11"/>
        <v>27.855553037303064</v>
      </c>
    </row>
    <row r="80" spans="1:7" ht="15.75" customHeight="1">
      <c r="A80" s="3" t="s">
        <v>43</v>
      </c>
      <c r="B80" s="11" t="s">
        <v>48</v>
      </c>
      <c r="C80" s="20">
        <f>SUM(C81+C93)</f>
        <v>38806</v>
      </c>
      <c r="D80" s="20">
        <f>SUM(D81+D93)</f>
        <v>172077</v>
      </c>
      <c r="E80" s="20">
        <f>SUM(E81+E93)</f>
        <v>47933</v>
      </c>
      <c r="F80" s="20">
        <f t="shared" si="10"/>
        <v>123.51955883110858</v>
      </c>
      <c r="G80" s="20">
        <f t="shared" si="11"/>
        <v>27.855553037303064</v>
      </c>
    </row>
    <row r="81" spans="1:7" ht="15.75" customHeight="1">
      <c r="A81" s="6">
        <v>3</v>
      </c>
      <c r="B81" s="6" t="s">
        <v>8</v>
      </c>
      <c r="C81" s="20">
        <f t="shared" ref="C81:E83" si="19">SUM(C82)</f>
        <v>5857</v>
      </c>
      <c r="D81" s="20">
        <f t="shared" si="19"/>
        <v>99012</v>
      </c>
      <c r="E81" s="20">
        <f t="shared" si="19"/>
        <v>0</v>
      </c>
      <c r="F81" s="20">
        <f t="shared" si="10"/>
        <v>0</v>
      </c>
      <c r="G81" s="20">
        <f t="shared" si="11"/>
        <v>0</v>
      </c>
    </row>
    <row r="82" spans="1:7" ht="15.75">
      <c r="A82" s="6">
        <v>32</v>
      </c>
      <c r="B82" s="6" t="s">
        <v>9</v>
      </c>
      <c r="C82" s="20">
        <f>SUM(C83+C85+C88+C91)</f>
        <v>5857</v>
      </c>
      <c r="D82" s="20">
        <f>SUM(D83+D85+D88+D91)</f>
        <v>99012</v>
      </c>
      <c r="E82" s="20">
        <f>SUM(E83+E85+E88+E91)</f>
        <v>0</v>
      </c>
      <c r="F82" s="20">
        <f t="shared" si="10"/>
        <v>0</v>
      </c>
      <c r="G82" s="20">
        <f t="shared" si="11"/>
        <v>0</v>
      </c>
    </row>
    <row r="83" spans="1:7" ht="15.75" customHeight="1">
      <c r="A83" s="6">
        <v>321</v>
      </c>
      <c r="B83" s="6" t="s">
        <v>10</v>
      </c>
      <c r="C83" s="19">
        <f t="shared" si="19"/>
        <v>0</v>
      </c>
      <c r="D83" s="35">
        <f t="shared" si="19"/>
        <v>35961</v>
      </c>
      <c r="E83" s="19">
        <f t="shared" si="19"/>
        <v>0</v>
      </c>
      <c r="F83" s="20" t="e">
        <f t="shared" si="10"/>
        <v>#DIV/0!</v>
      </c>
      <c r="G83" s="20">
        <f t="shared" si="11"/>
        <v>0</v>
      </c>
    </row>
    <row r="84" spans="1:7" ht="15.75" customHeight="1">
      <c r="A84" s="6">
        <v>3211</v>
      </c>
      <c r="B84" s="6" t="s">
        <v>11</v>
      </c>
      <c r="C84" s="19">
        <v>0</v>
      </c>
      <c r="D84" s="20">
        <v>35961</v>
      </c>
      <c r="E84" s="20">
        <v>0</v>
      </c>
      <c r="F84" s="20" t="e">
        <f t="shared" si="10"/>
        <v>#DIV/0!</v>
      </c>
      <c r="G84" s="20">
        <f t="shared" si="11"/>
        <v>0</v>
      </c>
    </row>
    <row r="85" spans="1:7" ht="15.75" customHeight="1">
      <c r="A85" s="6">
        <v>322</v>
      </c>
      <c r="B85" s="6" t="s">
        <v>15</v>
      </c>
      <c r="C85" s="20">
        <f>SUM(C86:C87)</f>
        <v>0</v>
      </c>
      <c r="D85" s="35">
        <f>SUM(D86:D87)</f>
        <v>32391</v>
      </c>
      <c r="E85" s="19">
        <f>SUM(E86:E87)</f>
        <v>0</v>
      </c>
      <c r="F85" s="20" t="e">
        <f t="shared" si="10"/>
        <v>#DIV/0!</v>
      </c>
      <c r="G85" s="20">
        <f t="shared" si="11"/>
        <v>0</v>
      </c>
    </row>
    <row r="86" spans="1:7" ht="15.75" customHeight="1">
      <c r="A86" s="6">
        <v>3221</v>
      </c>
      <c r="B86" s="7" t="s">
        <v>16</v>
      </c>
      <c r="C86" s="20">
        <v>0</v>
      </c>
      <c r="D86" s="20">
        <v>7391</v>
      </c>
      <c r="E86" s="20">
        <v>0</v>
      </c>
      <c r="F86" s="20" t="e">
        <f t="shared" si="10"/>
        <v>#DIV/0!</v>
      </c>
      <c r="G86" s="20">
        <f t="shared" si="11"/>
        <v>0</v>
      </c>
    </row>
    <row r="87" spans="1:7" ht="15.75" customHeight="1">
      <c r="A87" s="6">
        <v>3223</v>
      </c>
      <c r="B87" s="6" t="s">
        <v>17</v>
      </c>
      <c r="C87" s="19">
        <v>0</v>
      </c>
      <c r="D87" s="20">
        <v>25000</v>
      </c>
      <c r="E87" s="20">
        <v>0</v>
      </c>
      <c r="F87" s="20" t="e">
        <f t="shared" si="10"/>
        <v>#DIV/0!</v>
      </c>
      <c r="G87" s="20">
        <f t="shared" si="11"/>
        <v>0</v>
      </c>
    </row>
    <row r="88" spans="1:7" ht="15.75">
      <c r="A88" s="6">
        <v>323</v>
      </c>
      <c r="B88" s="6" t="s">
        <v>19</v>
      </c>
      <c r="C88" s="20">
        <f>SUM(C89:C90)</f>
        <v>5857</v>
      </c>
      <c r="D88" s="35">
        <f>SUM(D89:D90)</f>
        <v>30660</v>
      </c>
      <c r="E88" s="19">
        <f>SUM(E89:E90)</f>
        <v>0</v>
      </c>
      <c r="F88" s="20">
        <f t="shared" si="10"/>
        <v>0</v>
      </c>
      <c r="G88" s="20">
        <f t="shared" si="11"/>
        <v>0</v>
      </c>
    </row>
    <row r="89" spans="1:7" ht="15.75" customHeight="1">
      <c r="A89" s="6">
        <v>3231</v>
      </c>
      <c r="B89" s="6" t="s">
        <v>20</v>
      </c>
      <c r="C89" s="20">
        <v>5857</v>
      </c>
      <c r="D89" s="20">
        <v>5000</v>
      </c>
      <c r="E89" s="20">
        <v>0</v>
      </c>
      <c r="F89" s="20">
        <f t="shared" si="10"/>
        <v>0</v>
      </c>
      <c r="G89" s="20">
        <f t="shared" si="11"/>
        <v>0</v>
      </c>
    </row>
    <row r="90" spans="1:7" ht="15.75" customHeight="1">
      <c r="A90" s="6">
        <v>3232</v>
      </c>
      <c r="B90" s="6" t="s">
        <v>21</v>
      </c>
      <c r="C90" s="19">
        <v>0</v>
      </c>
      <c r="D90" s="20">
        <v>25660</v>
      </c>
      <c r="E90" s="20">
        <v>0</v>
      </c>
      <c r="F90" s="20" t="e">
        <f t="shared" si="10"/>
        <v>#DIV/0!</v>
      </c>
      <c r="G90" s="20">
        <f t="shared" si="11"/>
        <v>0</v>
      </c>
    </row>
    <row r="91" spans="1:7" ht="15.75" customHeight="1">
      <c r="A91" s="6">
        <v>329</v>
      </c>
      <c r="B91" s="6" t="s">
        <v>26</v>
      </c>
      <c r="C91" s="20">
        <f t="shared" ref="C91:E91" si="20">SUM(C92)</f>
        <v>0</v>
      </c>
      <c r="D91" s="20">
        <f t="shared" si="20"/>
        <v>0</v>
      </c>
      <c r="E91" s="20">
        <f t="shared" si="20"/>
        <v>0</v>
      </c>
      <c r="F91" s="20" t="e">
        <f t="shared" ref="F91:F92" si="21">SUM(E91/C91)*100</f>
        <v>#DIV/0!</v>
      </c>
      <c r="G91" s="20" t="e">
        <f t="shared" ref="G91:G92" si="22">SUM(E91/D91)*100</f>
        <v>#DIV/0!</v>
      </c>
    </row>
    <row r="92" spans="1:7" ht="15.75" customHeight="1">
      <c r="A92" s="6">
        <v>3299</v>
      </c>
      <c r="B92" s="6" t="s">
        <v>26</v>
      </c>
      <c r="C92" s="20">
        <v>0</v>
      </c>
      <c r="D92" s="20">
        <v>0</v>
      </c>
      <c r="E92" s="20">
        <v>0</v>
      </c>
      <c r="F92" s="20" t="e">
        <f t="shared" si="21"/>
        <v>#DIV/0!</v>
      </c>
      <c r="G92" s="20" t="e">
        <f t="shared" si="22"/>
        <v>#DIV/0!</v>
      </c>
    </row>
    <row r="93" spans="1:7" ht="15.75" customHeight="1">
      <c r="A93" s="11">
        <v>4</v>
      </c>
      <c r="B93" s="11" t="s">
        <v>49</v>
      </c>
      <c r="C93" s="20">
        <f t="shared" ref="C93:E94" si="23">SUM(C94)</f>
        <v>32949</v>
      </c>
      <c r="D93" s="20">
        <f t="shared" si="23"/>
        <v>73065</v>
      </c>
      <c r="E93" s="20">
        <f t="shared" si="23"/>
        <v>47933</v>
      </c>
      <c r="F93" s="20">
        <f t="shared" si="10"/>
        <v>145.47634222586422</v>
      </c>
      <c r="G93" s="20">
        <f t="shared" si="11"/>
        <v>65.60323000068432</v>
      </c>
    </row>
    <row r="94" spans="1:7" ht="15.75" customHeight="1">
      <c r="A94" s="11">
        <v>42</v>
      </c>
      <c r="B94" s="11" t="s">
        <v>50</v>
      </c>
      <c r="C94" s="20">
        <f t="shared" si="23"/>
        <v>32949</v>
      </c>
      <c r="D94" s="20">
        <f t="shared" si="23"/>
        <v>73065</v>
      </c>
      <c r="E94" s="20">
        <f t="shared" si="23"/>
        <v>47933</v>
      </c>
      <c r="F94" s="20">
        <f t="shared" si="10"/>
        <v>145.47634222586422</v>
      </c>
      <c r="G94" s="20">
        <f t="shared" si="11"/>
        <v>65.60323000068432</v>
      </c>
    </row>
    <row r="95" spans="1:7" ht="15.75" customHeight="1">
      <c r="A95" s="11">
        <v>422</v>
      </c>
      <c r="B95" s="11" t="s">
        <v>51</v>
      </c>
      <c r="C95" s="20">
        <f>SUM(C96:C101)</f>
        <v>32949</v>
      </c>
      <c r="D95" s="35">
        <f>SUM(D96:D101)</f>
        <v>73065</v>
      </c>
      <c r="E95" s="20">
        <f>SUM(E96:E101)</f>
        <v>47933</v>
      </c>
      <c r="F95" s="20">
        <f t="shared" si="10"/>
        <v>145.47634222586422</v>
      </c>
      <c r="G95" s="20">
        <f t="shared" si="11"/>
        <v>65.60323000068432</v>
      </c>
    </row>
    <row r="96" spans="1:7" ht="15.75" customHeight="1">
      <c r="A96" s="11">
        <v>4221</v>
      </c>
      <c r="B96" s="11" t="s">
        <v>52</v>
      </c>
      <c r="C96" s="20">
        <v>6875</v>
      </c>
      <c r="D96" s="20">
        <v>24900</v>
      </c>
      <c r="E96" s="20">
        <v>24783</v>
      </c>
      <c r="F96" s="20">
        <f t="shared" si="10"/>
        <v>360.48</v>
      </c>
      <c r="G96" s="20">
        <f t="shared" si="11"/>
        <v>99.53012048192771</v>
      </c>
    </row>
    <row r="97" spans="1:7" ht="15.75" customHeight="1">
      <c r="A97" s="11">
        <v>4222</v>
      </c>
      <c r="B97" s="11" t="s">
        <v>53</v>
      </c>
      <c r="C97" s="20">
        <v>23700</v>
      </c>
      <c r="D97" s="20">
        <v>14900</v>
      </c>
      <c r="E97" s="20">
        <v>0</v>
      </c>
      <c r="F97" s="20">
        <f t="shared" si="10"/>
        <v>0</v>
      </c>
      <c r="G97" s="20">
        <f t="shared" si="11"/>
        <v>0</v>
      </c>
    </row>
    <row r="98" spans="1:7" ht="15.75">
      <c r="A98" s="11">
        <v>4223</v>
      </c>
      <c r="B98" s="11" t="s">
        <v>54</v>
      </c>
      <c r="C98" s="20">
        <v>1875</v>
      </c>
      <c r="D98" s="20">
        <v>28900</v>
      </c>
      <c r="E98" s="20">
        <v>23150</v>
      </c>
      <c r="F98" s="20">
        <f t="shared" si="10"/>
        <v>1234.6666666666665</v>
      </c>
      <c r="G98" s="20">
        <f t="shared" si="11"/>
        <v>80.103806228373699</v>
      </c>
    </row>
    <row r="99" spans="1:7" ht="15.75" customHeight="1">
      <c r="A99" s="11">
        <v>4224</v>
      </c>
      <c r="B99" s="11" t="s">
        <v>55</v>
      </c>
      <c r="C99" s="20">
        <v>0</v>
      </c>
      <c r="D99" s="20">
        <v>10</v>
      </c>
      <c r="E99" s="20">
        <v>0</v>
      </c>
      <c r="F99" s="20" t="e">
        <f t="shared" si="10"/>
        <v>#DIV/0!</v>
      </c>
      <c r="G99" s="20">
        <f t="shared" si="11"/>
        <v>0</v>
      </c>
    </row>
    <row r="100" spans="1:7" ht="15.75">
      <c r="A100" s="11">
        <v>4225</v>
      </c>
      <c r="B100" s="11" t="s">
        <v>56</v>
      </c>
      <c r="C100" s="20">
        <v>0</v>
      </c>
      <c r="D100" s="20">
        <v>675</v>
      </c>
      <c r="E100" s="20">
        <v>0</v>
      </c>
      <c r="F100" s="20" t="e">
        <f t="shared" ref="F100:F172" si="24">SUM(E100/C100)*100</f>
        <v>#DIV/0!</v>
      </c>
      <c r="G100" s="20">
        <f t="shared" ref="G100:G172" si="25">SUM(E100/D100)*100</f>
        <v>0</v>
      </c>
    </row>
    <row r="101" spans="1:7" ht="15.75" customHeight="1">
      <c r="A101" s="11">
        <v>4227</v>
      </c>
      <c r="B101" s="11" t="s">
        <v>67</v>
      </c>
      <c r="C101" s="20">
        <v>499</v>
      </c>
      <c r="D101" s="20">
        <v>3680</v>
      </c>
      <c r="E101" s="20">
        <v>0</v>
      </c>
      <c r="F101" s="20">
        <f t="shared" si="24"/>
        <v>0</v>
      </c>
      <c r="G101" s="20">
        <f t="shared" si="25"/>
        <v>0</v>
      </c>
    </row>
    <row r="102" spans="1:7" ht="15.75" customHeight="1">
      <c r="A102" s="3" t="s">
        <v>43</v>
      </c>
      <c r="B102" s="11" t="s">
        <v>57</v>
      </c>
      <c r="C102" s="20">
        <f>SUM(C103)</f>
        <v>19546</v>
      </c>
      <c r="D102" s="20">
        <f>SUM(D103)</f>
        <v>96575</v>
      </c>
      <c r="E102" s="20">
        <f>SUM(E103)</f>
        <v>48227</v>
      </c>
      <c r="F102" s="20">
        <f t="shared" si="24"/>
        <v>246.73590504451036</v>
      </c>
      <c r="G102" s="20">
        <f t="shared" si="25"/>
        <v>49.937354387781518</v>
      </c>
    </row>
    <row r="103" spans="1:7" ht="15.75" customHeight="1">
      <c r="A103" s="3" t="s">
        <v>43</v>
      </c>
      <c r="B103" s="11" t="s">
        <v>58</v>
      </c>
      <c r="C103" s="20">
        <f>SUM(C104+C113)</f>
        <v>19546</v>
      </c>
      <c r="D103" s="20">
        <f>SUM(D104+D113)</f>
        <v>96575</v>
      </c>
      <c r="E103" s="20">
        <f>SUM(E104+E113)</f>
        <v>48227</v>
      </c>
      <c r="F103" s="20">
        <f t="shared" si="24"/>
        <v>246.73590504451036</v>
      </c>
      <c r="G103" s="20">
        <f t="shared" si="25"/>
        <v>49.937354387781518</v>
      </c>
    </row>
    <row r="104" spans="1:7" ht="15.75" customHeight="1">
      <c r="A104" s="6">
        <v>3</v>
      </c>
      <c r="B104" s="6" t="s">
        <v>8</v>
      </c>
      <c r="C104" s="20">
        <f t="shared" ref="C104:E104" si="26">SUM(C105)</f>
        <v>11610</v>
      </c>
      <c r="D104" s="20">
        <f t="shared" si="26"/>
        <v>23001</v>
      </c>
      <c r="E104" s="20">
        <f t="shared" si="26"/>
        <v>13113</v>
      </c>
      <c r="F104" s="20">
        <f t="shared" si="24"/>
        <v>112.94573643410853</v>
      </c>
      <c r="G104" s="20">
        <f t="shared" si="25"/>
        <v>57.010564758053995</v>
      </c>
    </row>
    <row r="105" spans="1:7" ht="15.75" customHeight="1">
      <c r="A105" s="6">
        <v>32</v>
      </c>
      <c r="B105" s="6" t="s">
        <v>9</v>
      </c>
      <c r="C105" s="20">
        <f>SUM(C106+C109+C111)</f>
        <v>11610</v>
      </c>
      <c r="D105" s="20">
        <f>SUM(D106+D109+D111)</f>
        <v>23001</v>
      </c>
      <c r="E105" s="20">
        <f>SUM(E106+E109+E111)</f>
        <v>13113</v>
      </c>
      <c r="F105" s="20">
        <f t="shared" si="24"/>
        <v>112.94573643410853</v>
      </c>
      <c r="G105" s="20">
        <f t="shared" si="25"/>
        <v>57.010564758053995</v>
      </c>
    </row>
    <row r="106" spans="1:7" ht="15.75" customHeight="1">
      <c r="A106" s="6">
        <v>322</v>
      </c>
      <c r="B106" s="6" t="s">
        <v>15</v>
      </c>
      <c r="C106" s="20">
        <f>SUM(C107:C108)</f>
        <v>3630</v>
      </c>
      <c r="D106" s="35">
        <f>SUM(D107:D108)</f>
        <v>10000</v>
      </c>
      <c r="E106" s="20">
        <f>SUM(E107:E108)</f>
        <v>2313</v>
      </c>
      <c r="F106" s="20">
        <f t="shared" si="24"/>
        <v>63.719008264462808</v>
      </c>
      <c r="G106" s="20">
        <f t="shared" si="25"/>
        <v>23.13</v>
      </c>
    </row>
    <row r="107" spans="1:7" ht="15.75" customHeight="1">
      <c r="A107" s="6">
        <v>3221</v>
      </c>
      <c r="B107" s="7" t="s">
        <v>16</v>
      </c>
      <c r="C107" s="20">
        <v>3630</v>
      </c>
      <c r="D107" s="20">
        <v>9000</v>
      </c>
      <c r="E107" s="20">
        <v>1773</v>
      </c>
      <c r="F107" s="20">
        <f t="shared" si="24"/>
        <v>48.84297520661157</v>
      </c>
      <c r="G107" s="20">
        <f t="shared" si="25"/>
        <v>19.7</v>
      </c>
    </row>
    <row r="108" spans="1:7" ht="15.75" customHeight="1">
      <c r="A108" s="6">
        <v>3225</v>
      </c>
      <c r="B108" s="6" t="s">
        <v>34</v>
      </c>
      <c r="C108" s="20">
        <v>0</v>
      </c>
      <c r="D108" s="20">
        <v>1000</v>
      </c>
      <c r="E108" s="20">
        <v>540</v>
      </c>
      <c r="F108" s="20" t="e">
        <f t="shared" si="24"/>
        <v>#DIV/0!</v>
      </c>
      <c r="G108" s="20">
        <f t="shared" si="25"/>
        <v>54</v>
      </c>
    </row>
    <row r="109" spans="1:7" ht="15.75" customHeight="1">
      <c r="A109" s="6">
        <v>323</v>
      </c>
      <c r="B109" s="6" t="s">
        <v>19</v>
      </c>
      <c r="C109" s="20">
        <f>SUM(C110)</f>
        <v>0</v>
      </c>
      <c r="D109" s="35">
        <f>SUM(D110)</f>
        <v>1</v>
      </c>
      <c r="E109" s="19">
        <f>SUM(E110)</f>
        <v>0</v>
      </c>
      <c r="F109" s="20" t="e">
        <f t="shared" si="24"/>
        <v>#DIV/0!</v>
      </c>
      <c r="G109" s="20">
        <f t="shared" si="25"/>
        <v>0</v>
      </c>
    </row>
    <row r="110" spans="1:7" ht="15.75" customHeight="1">
      <c r="A110" s="6">
        <v>3231</v>
      </c>
      <c r="B110" s="6" t="s">
        <v>20</v>
      </c>
      <c r="C110" s="20">
        <v>0</v>
      </c>
      <c r="D110" s="20">
        <v>1</v>
      </c>
      <c r="E110" s="20">
        <v>0</v>
      </c>
      <c r="F110" s="20" t="e">
        <f t="shared" si="24"/>
        <v>#DIV/0!</v>
      </c>
      <c r="G110" s="20">
        <f t="shared" si="25"/>
        <v>0</v>
      </c>
    </row>
    <row r="111" spans="1:7" ht="15.75" customHeight="1">
      <c r="A111" s="6">
        <v>329</v>
      </c>
      <c r="B111" s="6" t="s">
        <v>37</v>
      </c>
      <c r="C111" s="20">
        <f>SUM(C112)</f>
        <v>7980</v>
      </c>
      <c r="D111" s="35">
        <f>SUM(D112)</f>
        <v>13000</v>
      </c>
      <c r="E111" s="20">
        <f>SUM(E112)</f>
        <v>10800</v>
      </c>
      <c r="F111" s="20">
        <f t="shared" si="24"/>
        <v>135.33834586466165</v>
      </c>
      <c r="G111" s="20">
        <f t="shared" si="25"/>
        <v>83.07692307692308</v>
      </c>
    </row>
    <row r="112" spans="1:7" ht="15.75" customHeight="1">
      <c r="A112" s="6">
        <v>3299</v>
      </c>
      <c r="B112" s="6" t="s">
        <v>26</v>
      </c>
      <c r="C112" s="20">
        <v>7980</v>
      </c>
      <c r="D112" s="20">
        <v>13000</v>
      </c>
      <c r="E112" s="20">
        <v>10800</v>
      </c>
      <c r="F112" s="20">
        <f t="shared" si="24"/>
        <v>135.33834586466165</v>
      </c>
      <c r="G112" s="20">
        <f t="shared" si="25"/>
        <v>83.07692307692308</v>
      </c>
    </row>
    <row r="113" spans="1:7" ht="15.75">
      <c r="A113" s="11">
        <v>4</v>
      </c>
      <c r="B113" s="11" t="s">
        <v>49</v>
      </c>
      <c r="C113" s="20">
        <f t="shared" ref="C113:E113" si="27">SUM(C114)</f>
        <v>7936</v>
      </c>
      <c r="D113" s="20">
        <f t="shared" si="27"/>
        <v>73574</v>
      </c>
      <c r="E113" s="20">
        <f t="shared" si="27"/>
        <v>35114</v>
      </c>
      <c r="F113" s="20">
        <f t="shared" si="24"/>
        <v>442.46471774193549</v>
      </c>
      <c r="G113" s="20">
        <f t="shared" si="25"/>
        <v>47.726098893630905</v>
      </c>
    </row>
    <row r="114" spans="1:7" ht="15.75" customHeight="1">
      <c r="A114" s="11">
        <v>42</v>
      </c>
      <c r="B114" s="11" t="s">
        <v>50</v>
      </c>
      <c r="C114" s="20">
        <f>SUM(C115+C118)</f>
        <v>7936</v>
      </c>
      <c r="D114" s="20">
        <f>SUM(D115+D118)</f>
        <v>73574</v>
      </c>
      <c r="E114" s="20">
        <f>SUM(E115+E118)</f>
        <v>35114</v>
      </c>
      <c r="F114" s="20">
        <f t="shared" si="24"/>
        <v>442.46471774193549</v>
      </c>
      <c r="G114" s="20">
        <f t="shared" si="25"/>
        <v>47.726098893630905</v>
      </c>
    </row>
    <row r="115" spans="1:7" ht="15.75" customHeight="1">
      <c r="A115" s="11">
        <v>422</v>
      </c>
      <c r="B115" s="11" t="s">
        <v>51</v>
      </c>
      <c r="C115" s="19">
        <f>SUM(C116:C117)</f>
        <v>0</v>
      </c>
      <c r="D115" s="35">
        <f>SUM(D116:D117)</f>
        <v>59574</v>
      </c>
      <c r="E115" s="20">
        <f>SUM(E116:E117)</f>
        <v>28425</v>
      </c>
      <c r="F115" s="20" t="e">
        <f t="shared" si="24"/>
        <v>#DIV/0!</v>
      </c>
      <c r="G115" s="20">
        <f t="shared" si="25"/>
        <v>47.713767751032336</v>
      </c>
    </row>
    <row r="116" spans="1:7" ht="15.75" customHeight="1">
      <c r="A116" s="11">
        <v>4221</v>
      </c>
      <c r="B116" s="11" t="s">
        <v>52</v>
      </c>
      <c r="C116" s="19">
        <v>0</v>
      </c>
      <c r="D116" s="20">
        <v>34874</v>
      </c>
      <c r="E116" s="20">
        <v>3600</v>
      </c>
      <c r="F116" s="20" t="e">
        <f t="shared" si="24"/>
        <v>#DIV/0!</v>
      </c>
      <c r="G116" s="20">
        <f t="shared" si="25"/>
        <v>10.322876641624132</v>
      </c>
    </row>
    <row r="117" spans="1:7" ht="15.75" customHeight="1">
      <c r="A117" s="11">
        <v>4226</v>
      </c>
      <c r="B117" s="11" t="s">
        <v>59</v>
      </c>
      <c r="C117" s="19">
        <v>0</v>
      </c>
      <c r="D117" s="20">
        <v>24700</v>
      </c>
      <c r="E117" s="20">
        <v>24825</v>
      </c>
      <c r="F117" s="20" t="e">
        <f t="shared" si="24"/>
        <v>#DIV/0!</v>
      </c>
      <c r="G117" s="20">
        <f t="shared" si="25"/>
        <v>100.50607287449394</v>
      </c>
    </row>
    <row r="118" spans="1:7" ht="15.75">
      <c r="A118" s="11">
        <v>424</v>
      </c>
      <c r="B118" s="11" t="s">
        <v>60</v>
      </c>
      <c r="C118" s="20">
        <f>SUM(C119)</f>
        <v>7936</v>
      </c>
      <c r="D118" s="35">
        <f>SUM(D119)</f>
        <v>14000</v>
      </c>
      <c r="E118" s="20">
        <f>SUM(E119)</f>
        <v>6689</v>
      </c>
      <c r="F118" s="20">
        <f t="shared" si="24"/>
        <v>84.286794354838719</v>
      </c>
      <c r="G118" s="20">
        <f t="shared" si="25"/>
        <v>47.778571428571425</v>
      </c>
    </row>
    <row r="119" spans="1:7" ht="15.75">
      <c r="A119" s="11">
        <v>4241</v>
      </c>
      <c r="B119" s="11" t="s">
        <v>61</v>
      </c>
      <c r="C119" s="20">
        <v>7936</v>
      </c>
      <c r="D119" s="20">
        <v>14000</v>
      </c>
      <c r="E119" s="20">
        <v>6689</v>
      </c>
      <c r="F119" s="20">
        <f t="shared" si="24"/>
        <v>84.286794354838719</v>
      </c>
      <c r="G119" s="20">
        <f t="shared" si="25"/>
        <v>47.778571428571425</v>
      </c>
    </row>
    <row r="120" spans="1:7" ht="15.75">
      <c r="A120" s="3" t="s">
        <v>43</v>
      </c>
      <c r="B120" s="11" t="s">
        <v>62</v>
      </c>
      <c r="C120" s="20">
        <f t="shared" ref="C120:E121" si="28">SUM(C121)</f>
        <v>109429</v>
      </c>
      <c r="D120" s="20">
        <f t="shared" si="28"/>
        <v>4166</v>
      </c>
      <c r="E120" s="20">
        <f t="shared" si="28"/>
        <v>4042</v>
      </c>
      <c r="F120" s="20">
        <f t="shared" si="24"/>
        <v>3.6937192151988962</v>
      </c>
      <c r="G120" s="20">
        <f t="shared" si="25"/>
        <v>97.023523763802217</v>
      </c>
    </row>
    <row r="121" spans="1:7" ht="15.75" customHeight="1">
      <c r="A121" s="3" t="s">
        <v>43</v>
      </c>
      <c r="B121" s="11" t="s">
        <v>63</v>
      </c>
      <c r="C121" s="20">
        <f t="shared" si="28"/>
        <v>109429</v>
      </c>
      <c r="D121" s="20">
        <f t="shared" si="28"/>
        <v>4166</v>
      </c>
      <c r="E121" s="20">
        <f t="shared" si="28"/>
        <v>4042</v>
      </c>
      <c r="F121" s="20">
        <f t="shared" si="24"/>
        <v>3.6937192151988962</v>
      </c>
      <c r="G121" s="20">
        <f t="shared" si="25"/>
        <v>97.023523763802217</v>
      </c>
    </row>
    <row r="122" spans="1:7" ht="15.75">
      <c r="A122" s="6">
        <v>3</v>
      </c>
      <c r="B122" s="6" t="s">
        <v>8</v>
      </c>
      <c r="C122" s="20">
        <f>SUM(C123+C130)</f>
        <v>109429</v>
      </c>
      <c r="D122" s="20">
        <f>SUM(D130)</f>
        <v>4166</v>
      </c>
      <c r="E122" s="20">
        <f>SUM(E123+E130)</f>
        <v>4042</v>
      </c>
      <c r="F122" s="20">
        <f t="shared" si="24"/>
        <v>3.6937192151988962</v>
      </c>
      <c r="G122" s="20">
        <f t="shared" si="25"/>
        <v>97.023523763802217</v>
      </c>
    </row>
    <row r="123" spans="1:7" ht="15.75">
      <c r="A123" s="6">
        <v>31</v>
      </c>
      <c r="B123" s="6" t="s">
        <v>70</v>
      </c>
      <c r="C123" s="20">
        <f>SUM(C124+C126+C128)</f>
        <v>37857</v>
      </c>
      <c r="D123" s="20">
        <f>SUM(D124+D128)</f>
        <v>0</v>
      </c>
      <c r="E123" s="20">
        <f>SUM(E125+E128)</f>
        <v>2592</v>
      </c>
      <c r="F123" s="20">
        <f t="shared" si="24"/>
        <v>6.8468182898803391</v>
      </c>
      <c r="G123" s="20" t="e">
        <f t="shared" si="25"/>
        <v>#DIV/0!</v>
      </c>
    </row>
    <row r="124" spans="1:7" ht="15.75">
      <c r="A124" s="6">
        <v>311</v>
      </c>
      <c r="B124" s="6" t="s">
        <v>71</v>
      </c>
      <c r="C124" s="20">
        <f>SUM(C125)</f>
        <v>31415</v>
      </c>
      <c r="D124" s="20">
        <f>SUM(D125)</f>
        <v>0</v>
      </c>
      <c r="E124" s="20">
        <f>SUM(E125)</f>
        <v>2225</v>
      </c>
      <c r="F124" s="20">
        <f t="shared" si="24"/>
        <v>7.0826038516632179</v>
      </c>
      <c r="G124" s="20" t="e">
        <f t="shared" si="25"/>
        <v>#DIV/0!</v>
      </c>
    </row>
    <row r="125" spans="1:7" ht="15.75">
      <c r="A125" s="6">
        <v>3111</v>
      </c>
      <c r="B125" s="6" t="s">
        <v>72</v>
      </c>
      <c r="C125" s="20">
        <v>31415</v>
      </c>
      <c r="D125" s="20">
        <v>0</v>
      </c>
      <c r="E125" s="20">
        <v>2225</v>
      </c>
      <c r="F125" s="20">
        <f t="shared" si="24"/>
        <v>7.0826038516632179</v>
      </c>
      <c r="G125" s="20" t="e">
        <f t="shared" si="25"/>
        <v>#DIV/0!</v>
      </c>
    </row>
    <row r="126" spans="1:7" ht="15.75">
      <c r="A126" s="3">
        <v>312</v>
      </c>
      <c r="B126" s="11" t="s">
        <v>98</v>
      </c>
      <c r="C126" s="20">
        <f>SUM(C127)</f>
        <v>1250</v>
      </c>
      <c r="D126" s="20">
        <f>SUM(D127)</f>
        <v>0</v>
      </c>
      <c r="E126" s="20">
        <f>SUM(E127)</f>
        <v>0</v>
      </c>
      <c r="F126" s="20">
        <f t="shared" ref="F126:F127" si="29">SUM(E126/C126)*100</f>
        <v>0</v>
      </c>
      <c r="G126" s="20" t="e">
        <f t="shared" ref="G126:G127" si="30">SUM(E126/D126)*100</f>
        <v>#DIV/0!</v>
      </c>
    </row>
    <row r="127" spans="1:7" ht="15.75">
      <c r="A127" s="19">
        <v>31216</v>
      </c>
      <c r="B127" s="7" t="s">
        <v>153</v>
      </c>
      <c r="C127" s="20">
        <v>1250</v>
      </c>
      <c r="D127" s="20">
        <v>0</v>
      </c>
      <c r="E127" s="20">
        <v>0</v>
      </c>
      <c r="F127" s="20">
        <f t="shared" si="29"/>
        <v>0</v>
      </c>
      <c r="G127" s="20" t="e">
        <f t="shared" si="30"/>
        <v>#DIV/0!</v>
      </c>
    </row>
    <row r="128" spans="1:7" ht="15.75">
      <c r="A128" s="6">
        <v>313</v>
      </c>
      <c r="B128" s="6" t="s">
        <v>73</v>
      </c>
      <c r="C128" s="20">
        <f>SUM(C129)</f>
        <v>5192</v>
      </c>
      <c r="D128" s="20">
        <f>SUM(D129)</f>
        <v>0</v>
      </c>
      <c r="E128" s="20">
        <f>SUM(E129)</f>
        <v>367</v>
      </c>
      <c r="F128" s="20">
        <f t="shared" si="24"/>
        <v>7.0685670261941445</v>
      </c>
      <c r="G128" s="20" t="e">
        <f t="shared" si="25"/>
        <v>#DIV/0!</v>
      </c>
    </row>
    <row r="129" spans="1:7" ht="15.75">
      <c r="A129" s="6">
        <v>3132</v>
      </c>
      <c r="B129" s="6" t="s">
        <v>74</v>
      </c>
      <c r="C129" s="20">
        <v>5192</v>
      </c>
      <c r="D129" s="20">
        <v>0</v>
      </c>
      <c r="E129" s="20">
        <v>367</v>
      </c>
      <c r="F129" s="20">
        <f t="shared" si="24"/>
        <v>7.0685670261941445</v>
      </c>
      <c r="G129" s="20" t="e">
        <f t="shared" si="25"/>
        <v>#DIV/0!</v>
      </c>
    </row>
    <row r="130" spans="1:7" ht="15.75" customHeight="1">
      <c r="A130" s="6">
        <v>32</v>
      </c>
      <c r="B130" s="6" t="s">
        <v>9</v>
      </c>
      <c r="C130" s="20">
        <f>SUM(C131+C134)</f>
        <v>71572</v>
      </c>
      <c r="D130" s="20">
        <f>SUM(D131+D134)</f>
        <v>4166</v>
      </c>
      <c r="E130" s="20">
        <f>SUM(E131+E134)</f>
        <v>1450</v>
      </c>
      <c r="F130" s="20">
        <f t="shared" si="24"/>
        <v>2.025931928687196</v>
      </c>
      <c r="G130" s="20">
        <f t="shared" si="25"/>
        <v>34.805568891022567</v>
      </c>
    </row>
    <row r="131" spans="1:7" ht="15.75" customHeight="1">
      <c r="A131" s="6">
        <v>321</v>
      </c>
      <c r="B131" s="6" t="s">
        <v>10</v>
      </c>
      <c r="C131" s="20">
        <f>SUM(C132:C133)</f>
        <v>3481</v>
      </c>
      <c r="D131" s="35">
        <f>SUM(D133)</f>
        <v>2257</v>
      </c>
      <c r="E131" s="19">
        <f>SUM(E133)</f>
        <v>0</v>
      </c>
      <c r="F131" s="20">
        <f t="shared" si="24"/>
        <v>0</v>
      </c>
      <c r="G131" s="20">
        <f t="shared" si="25"/>
        <v>0</v>
      </c>
    </row>
    <row r="132" spans="1:7" ht="15.75" customHeight="1">
      <c r="A132" s="6">
        <v>3212</v>
      </c>
      <c r="B132" s="7" t="s">
        <v>13</v>
      </c>
      <c r="C132" s="20">
        <v>3294</v>
      </c>
      <c r="D132" s="20">
        <v>0</v>
      </c>
      <c r="E132" s="19">
        <v>0</v>
      </c>
      <c r="F132" s="20">
        <f t="shared" ref="F132" si="31">SUM(E132/C132)*100</f>
        <v>0</v>
      </c>
      <c r="G132" s="20" t="e">
        <f t="shared" ref="G132" si="32">SUM(E132/D132)*100</f>
        <v>#DIV/0!</v>
      </c>
    </row>
    <row r="133" spans="1:7" ht="15.75" customHeight="1">
      <c r="A133" s="6">
        <v>3213</v>
      </c>
      <c r="B133" s="6" t="s">
        <v>14</v>
      </c>
      <c r="C133" s="20">
        <v>187</v>
      </c>
      <c r="D133" s="20">
        <v>2257</v>
      </c>
      <c r="E133" s="20">
        <v>0</v>
      </c>
      <c r="F133" s="20">
        <f t="shared" si="24"/>
        <v>0</v>
      </c>
      <c r="G133" s="20">
        <f t="shared" si="25"/>
        <v>0</v>
      </c>
    </row>
    <row r="134" spans="1:7" ht="15.75" customHeight="1">
      <c r="A134" s="6">
        <v>323</v>
      </c>
      <c r="B134" s="6" t="s">
        <v>19</v>
      </c>
      <c r="C134" s="20">
        <f>SUM(C135)</f>
        <v>68091</v>
      </c>
      <c r="D134" s="35">
        <f>SUM(D135)</f>
        <v>1909</v>
      </c>
      <c r="E134" s="20">
        <f>SUM(E135)</f>
        <v>1450</v>
      </c>
      <c r="F134" s="20">
        <f t="shared" si="24"/>
        <v>2.1295031648822897</v>
      </c>
      <c r="G134" s="20">
        <f t="shared" si="25"/>
        <v>75.955997904662127</v>
      </c>
    </row>
    <row r="135" spans="1:7" ht="15.75" customHeight="1">
      <c r="A135" s="6">
        <v>3232</v>
      </c>
      <c r="B135" s="6" t="s">
        <v>21</v>
      </c>
      <c r="C135" s="20">
        <v>68091</v>
      </c>
      <c r="D135" s="20">
        <v>1909</v>
      </c>
      <c r="E135" s="20">
        <v>1450</v>
      </c>
      <c r="F135" s="20">
        <f t="shared" si="24"/>
        <v>2.1295031648822897</v>
      </c>
      <c r="G135" s="20">
        <f t="shared" si="25"/>
        <v>75.955997904662127</v>
      </c>
    </row>
    <row r="136" spans="1:7" ht="15" customHeight="1">
      <c r="A136" s="3" t="s">
        <v>2</v>
      </c>
      <c r="B136" s="11" t="s">
        <v>82</v>
      </c>
      <c r="C136" s="20">
        <f t="shared" ref="C136:E139" si="33">SUM(C137)</f>
        <v>30389</v>
      </c>
      <c r="D136" s="20">
        <f t="shared" si="33"/>
        <v>97127</v>
      </c>
      <c r="E136" s="20">
        <f t="shared" si="33"/>
        <v>75076</v>
      </c>
      <c r="F136" s="20">
        <f t="shared" si="24"/>
        <v>247.04991937872256</v>
      </c>
      <c r="G136" s="20">
        <f t="shared" si="25"/>
        <v>77.296735202363919</v>
      </c>
    </row>
    <row r="137" spans="1:7" ht="30" customHeight="1">
      <c r="A137" s="2" t="s">
        <v>41</v>
      </c>
      <c r="B137" s="11" t="s">
        <v>83</v>
      </c>
      <c r="C137" s="22">
        <f t="shared" si="33"/>
        <v>30389</v>
      </c>
      <c r="D137" s="22">
        <f t="shared" si="33"/>
        <v>97127</v>
      </c>
      <c r="E137" s="22">
        <f t="shared" si="33"/>
        <v>75076</v>
      </c>
      <c r="F137" s="20">
        <f t="shared" si="24"/>
        <v>247.04991937872256</v>
      </c>
      <c r="G137" s="20">
        <f t="shared" si="25"/>
        <v>77.296735202363919</v>
      </c>
    </row>
    <row r="138" spans="1:7" ht="15.75">
      <c r="A138" s="3" t="s">
        <v>43</v>
      </c>
      <c r="B138" s="11" t="s">
        <v>62</v>
      </c>
      <c r="C138" s="20">
        <f t="shared" si="33"/>
        <v>30389</v>
      </c>
      <c r="D138" s="20">
        <f t="shared" si="33"/>
        <v>97127</v>
      </c>
      <c r="E138" s="20">
        <f t="shared" si="33"/>
        <v>75076</v>
      </c>
      <c r="F138" s="20">
        <f t="shared" si="24"/>
        <v>247.04991937872256</v>
      </c>
      <c r="G138" s="20">
        <f t="shared" si="25"/>
        <v>77.296735202363919</v>
      </c>
    </row>
    <row r="139" spans="1:7" ht="15.75" customHeight="1">
      <c r="A139" s="3" t="s">
        <v>43</v>
      </c>
      <c r="B139" s="11" t="s">
        <v>63</v>
      </c>
      <c r="C139" s="20">
        <f t="shared" si="33"/>
        <v>30389</v>
      </c>
      <c r="D139" s="20">
        <f t="shared" si="33"/>
        <v>97127</v>
      </c>
      <c r="E139" s="20">
        <f t="shared" si="33"/>
        <v>75076</v>
      </c>
      <c r="F139" s="20">
        <f t="shared" si="24"/>
        <v>247.04991937872256</v>
      </c>
      <c r="G139" s="20">
        <f t="shared" si="25"/>
        <v>77.296735202363919</v>
      </c>
    </row>
    <row r="140" spans="1:7" ht="15.75" customHeight="1">
      <c r="A140" s="6">
        <v>3</v>
      </c>
      <c r="B140" s="6" t="s">
        <v>8</v>
      </c>
      <c r="C140" s="20">
        <f t="shared" ref="C140:E142" si="34">SUM(C141)</f>
        <v>30389</v>
      </c>
      <c r="D140" s="20">
        <f t="shared" si="34"/>
        <v>97127</v>
      </c>
      <c r="E140" s="20">
        <f t="shared" si="34"/>
        <v>75076</v>
      </c>
      <c r="F140" s="20">
        <f t="shared" si="24"/>
        <v>247.04991937872256</v>
      </c>
      <c r="G140" s="20">
        <f t="shared" si="25"/>
        <v>77.296735202363919</v>
      </c>
    </row>
    <row r="141" spans="1:7" ht="31.5">
      <c r="A141" s="2">
        <v>37</v>
      </c>
      <c r="B141" s="12" t="s">
        <v>79</v>
      </c>
      <c r="C141" s="22">
        <f t="shared" si="34"/>
        <v>30389</v>
      </c>
      <c r="D141" s="22">
        <f t="shared" si="34"/>
        <v>97127</v>
      </c>
      <c r="E141" s="22">
        <f t="shared" si="34"/>
        <v>75076</v>
      </c>
      <c r="F141" s="20">
        <f t="shared" si="24"/>
        <v>247.04991937872256</v>
      </c>
      <c r="G141" s="20">
        <f t="shared" si="25"/>
        <v>77.296735202363919</v>
      </c>
    </row>
    <row r="142" spans="1:7" ht="15.75" customHeight="1">
      <c r="A142" s="2">
        <v>372</v>
      </c>
      <c r="B142" s="12" t="s">
        <v>84</v>
      </c>
      <c r="C142" s="22">
        <f t="shared" si="34"/>
        <v>30389</v>
      </c>
      <c r="D142" s="46">
        <f t="shared" si="34"/>
        <v>97127</v>
      </c>
      <c r="E142" s="22">
        <f t="shared" si="34"/>
        <v>75076</v>
      </c>
      <c r="F142" s="20">
        <f t="shared" si="24"/>
        <v>247.04991937872256</v>
      </c>
      <c r="G142" s="20">
        <f t="shared" si="25"/>
        <v>77.296735202363919</v>
      </c>
    </row>
    <row r="143" spans="1:7" ht="15.75">
      <c r="A143" s="2">
        <v>3721</v>
      </c>
      <c r="B143" s="12" t="s">
        <v>80</v>
      </c>
      <c r="C143" s="22">
        <v>30389</v>
      </c>
      <c r="D143" s="22">
        <v>97127</v>
      </c>
      <c r="E143" s="22">
        <v>75076</v>
      </c>
      <c r="F143" s="20">
        <f t="shared" si="24"/>
        <v>247.04991937872256</v>
      </c>
      <c r="G143" s="20">
        <f t="shared" si="25"/>
        <v>77.296735202363919</v>
      </c>
    </row>
    <row r="144" spans="1:7" ht="15.75" customHeight="1">
      <c r="A144" s="3" t="s">
        <v>2</v>
      </c>
      <c r="B144" s="11" t="s">
        <v>103</v>
      </c>
      <c r="C144" s="20">
        <f t="shared" ref="C144:E146" si="35">SUM(C145)</f>
        <v>86144</v>
      </c>
      <c r="D144" s="20">
        <f t="shared" si="35"/>
        <v>797203</v>
      </c>
      <c r="E144" s="20">
        <f t="shared" si="35"/>
        <v>728829</v>
      </c>
      <c r="F144" s="20">
        <f t="shared" si="24"/>
        <v>846.05892459138181</v>
      </c>
      <c r="G144" s="20">
        <f t="shared" si="25"/>
        <v>91.423263585310139</v>
      </c>
    </row>
    <row r="145" spans="1:7" ht="30" customHeight="1">
      <c r="A145" s="2" t="s">
        <v>41</v>
      </c>
      <c r="B145" s="11" t="s">
        <v>83</v>
      </c>
      <c r="C145" s="22">
        <f t="shared" si="35"/>
        <v>86144</v>
      </c>
      <c r="D145" s="22">
        <f t="shared" si="35"/>
        <v>797203</v>
      </c>
      <c r="E145" s="22">
        <f t="shared" si="35"/>
        <v>728829</v>
      </c>
      <c r="F145" s="20">
        <f t="shared" si="24"/>
        <v>846.05892459138181</v>
      </c>
      <c r="G145" s="20">
        <f t="shared" si="25"/>
        <v>91.423263585310139</v>
      </c>
    </row>
    <row r="146" spans="1:7" ht="15.75" customHeight="1">
      <c r="A146" s="3" t="s">
        <v>43</v>
      </c>
      <c r="B146" s="11" t="s">
        <v>75</v>
      </c>
      <c r="C146" s="20">
        <f t="shared" si="35"/>
        <v>86144</v>
      </c>
      <c r="D146" s="20">
        <f t="shared" si="35"/>
        <v>797203</v>
      </c>
      <c r="E146" s="20">
        <f t="shared" si="35"/>
        <v>728829</v>
      </c>
      <c r="F146" s="20">
        <f t="shared" si="24"/>
        <v>846.05892459138181</v>
      </c>
      <c r="G146" s="20">
        <f t="shared" si="25"/>
        <v>91.423263585310139</v>
      </c>
    </row>
    <row r="147" spans="1:7" ht="15.75">
      <c r="A147" s="3" t="s">
        <v>43</v>
      </c>
      <c r="B147" s="11" t="s">
        <v>76</v>
      </c>
      <c r="C147" s="20">
        <f>SUM(C148+C168)</f>
        <v>86144</v>
      </c>
      <c r="D147" s="20">
        <f>SUM(D148+D168)</f>
        <v>797203</v>
      </c>
      <c r="E147" s="20">
        <f>SUM(E148+E168)</f>
        <v>728829</v>
      </c>
      <c r="F147" s="20">
        <f t="shared" si="24"/>
        <v>846.05892459138181</v>
      </c>
      <c r="G147" s="20">
        <f t="shared" si="25"/>
        <v>91.423263585310139</v>
      </c>
    </row>
    <row r="148" spans="1:7" ht="15" customHeight="1">
      <c r="A148" s="6">
        <v>3</v>
      </c>
      <c r="B148" s="6" t="s">
        <v>8</v>
      </c>
      <c r="C148" s="20">
        <f>SUM(C149+C155)</f>
        <v>86144</v>
      </c>
      <c r="D148" s="20">
        <f>SUM(D149+D155)</f>
        <v>652140.5</v>
      </c>
      <c r="E148" s="20">
        <f>SUM(E149+E155)</f>
        <v>583767</v>
      </c>
      <c r="F148" s="20">
        <f t="shared" si="24"/>
        <v>677.66414375928673</v>
      </c>
      <c r="G148" s="20">
        <f t="shared" si="25"/>
        <v>89.515526178791234</v>
      </c>
    </row>
    <row r="149" spans="1:7" ht="15" customHeight="1">
      <c r="A149" s="3">
        <v>31</v>
      </c>
      <c r="B149" s="11" t="s">
        <v>70</v>
      </c>
      <c r="C149" s="20">
        <f>SUM(C150+C152)</f>
        <v>46972</v>
      </c>
      <c r="D149" s="20">
        <f>SUM(D150+D152)</f>
        <v>140000</v>
      </c>
      <c r="E149" s="20">
        <f>SUM(E150+E152)</f>
        <v>200789</v>
      </c>
      <c r="F149" s="20">
        <f t="shared" si="24"/>
        <v>427.46529847568763</v>
      </c>
      <c r="G149" s="20">
        <f t="shared" si="25"/>
        <v>143.42071428571427</v>
      </c>
    </row>
    <row r="150" spans="1:7" ht="15" customHeight="1">
      <c r="A150" s="3">
        <v>311</v>
      </c>
      <c r="B150" s="11" t="s">
        <v>71</v>
      </c>
      <c r="C150" s="20">
        <f t="shared" ref="C150:E150" si="36">SUM(C151)</f>
        <v>40319</v>
      </c>
      <c r="D150" s="35">
        <f t="shared" si="36"/>
        <v>113400</v>
      </c>
      <c r="E150" s="20">
        <f t="shared" si="36"/>
        <v>138345</v>
      </c>
      <c r="F150" s="20">
        <f t="shared" si="24"/>
        <v>343.12606959498004</v>
      </c>
      <c r="G150" s="20">
        <f t="shared" si="25"/>
        <v>121.99735449735449</v>
      </c>
    </row>
    <row r="151" spans="1:7" ht="15" customHeight="1">
      <c r="A151" s="3">
        <v>3111</v>
      </c>
      <c r="B151" s="11" t="s">
        <v>72</v>
      </c>
      <c r="C151" s="20">
        <v>40319</v>
      </c>
      <c r="D151" s="20">
        <v>113400</v>
      </c>
      <c r="E151" s="20">
        <v>138345</v>
      </c>
      <c r="F151" s="20">
        <f t="shared" si="24"/>
        <v>343.12606959498004</v>
      </c>
      <c r="G151" s="20">
        <f t="shared" si="25"/>
        <v>121.99735449735449</v>
      </c>
    </row>
    <row r="152" spans="1:7" ht="15" customHeight="1">
      <c r="A152" s="3">
        <v>313</v>
      </c>
      <c r="B152" s="11" t="s">
        <v>73</v>
      </c>
      <c r="C152" s="20">
        <f>SUM(C154)</f>
        <v>6653</v>
      </c>
      <c r="D152" s="35">
        <f>SUM(D153+D154)</f>
        <v>26600</v>
      </c>
      <c r="E152" s="20">
        <f>SUM(E153+E154)</f>
        <v>62444</v>
      </c>
      <c r="F152" s="20">
        <f t="shared" si="24"/>
        <v>938.5840973996693</v>
      </c>
      <c r="G152" s="20">
        <f t="shared" si="25"/>
        <v>234.75187969924812</v>
      </c>
    </row>
    <row r="153" spans="1:7" ht="15" customHeight="1">
      <c r="A153" s="3">
        <v>3131</v>
      </c>
      <c r="B153" s="11" t="s">
        <v>111</v>
      </c>
      <c r="C153" s="20">
        <v>0</v>
      </c>
      <c r="D153" s="20">
        <v>0</v>
      </c>
      <c r="E153" s="20">
        <v>34216</v>
      </c>
      <c r="F153" s="20" t="e">
        <f t="shared" ref="F153" si="37">SUM(E153/C153)*100</f>
        <v>#DIV/0!</v>
      </c>
      <c r="G153" s="20" t="e">
        <f t="shared" ref="G153" si="38">SUM(E153/D153)*100</f>
        <v>#DIV/0!</v>
      </c>
    </row>
    <row r="154" spans="1:7" ht="15" customHeight="1">
      <c r="A154" s="3">
        <v>3132</v>
      </c>
      <c r="B154" s="11" t="s">
        <v>74</v>
      </c>
      <c r="C154" s="20">
        <v>6653</v>
      </c>
      <c r="D154" s="20">
        <v>26600</v>
      </c>
      <c r="E154" s="20">
        <v>28228</v>
      </c>
      <c r="F154" s="20">
        <f t="shared" si="24"/>
        <v>424.28979407785965</v>
      </c>
      <c r="G154" s="20">
        <f t="shared" si="25"/>
        <v>106.12030075187971</v>
      </c>
    </row>
    <row r="155" spans="1:7" ht="15" customHeight="1">
      <c r="A155" s="6">
        <v>32</v>
      </c>
      <c r="B155" s="6" t="s">
        <v>9</v>
      </c>
      <c r="C155" s="20">
        <f>SUM(C156+C158+C161)</f>
        <v>39172</v>
      </c>
      <c r="D155" s="20">
        <f>SUM(D156+D158+D161)</f>
        <v>512140.5</v>
      </c>
      <c r="E155" s="20">
        <f>SUM(E156+E158+E161)</f>
        <v>382978</v>
      </c>
      <c r="F155" s="20">
        <f t="shared" si="24"/>
        <v>977.68303890534048</v>
      </c>
      <c r="G155" s="20">
        <f t="shared" si="25"/>
        <v>74.779869977086364</v>
      </c>
    </row>
    <row r="156" spans="1:7" ht="15" customHeight="1">
      <c r="A156" s="6">
        <v>321</v>
      </c>
      <c r="B156" s="6" t="s">
        <v>10</v>
      </c>
      <c r="C156" s="19">
        <f t="shared" ref="C156:E156" si="39">SUM(C157)</f>
        <v>0</v>
      </c>
      <c r="D156" s="45">
        <f t="shared" si="39"/>
        <v>74444.649999999994</v>
      </c>
      <c r="E156" s="20">
        <f t="shared" si="39"/>
        <v>74446</v>
      </c>
      <c r="F156" s="20" t="e">
        <f t="shared" si="24"/>
        <v>#DIV/0!</v>
      </c>
      <c r="G156" s="20">
        <f t="shared" si="25"/>
        <v>100.00181342782861</v>
      </c>
    </row>
    <row r="157" spans="1:7" ht="15" customHeight="1">
      <c r="A157" s="6">
        <v>3211</v>
      </c>
      <c r="B157" s="6" t="s">
        <v>11</v>
      </c>
      <c r="C157" s="19">
        <v>0</v>
      </c>
      <c r="D157" s="19">
        <v>74444.649999999994</v>
      </c>
      <c r="E157" s="20">
        <v>74446</v>
      </c>
      <c r="F157" s="20" t="e">
        <f t="shared" si="24"/>
        <v>#DIV/0!</v>
      </c>
      <c r="G157" s="20">
        <f t="shared" si="25"/>
        <v>100.00181342782861</v>
      </c>
    </row>
    <row r="158" spans="1:7" ht="15.75">
      <c r="A158" s="6">
        <v>322</v>
      </c>
      <c r="B158" s="6" t="s">
        <v>15</v>
      </c>
      <c r="C158" s="20">
        <f>SUM(C159:C160)</f>
        <v>3198</v>
      </c>
      <c r="D158" s="35">
        <f>SUM(D159:D160)</f>
        <v>20845</v>
      </c>
      <c r="E158" s="19">
        <f>SUM(E159:E160)</f>
        <v>0</v>
      </c>
      <c r="F158" s="20">
        <f t="shared" si="24"/>
        <v>0</v>
      </c>
      <c r="G158" s="20">
        <f t="shared" si="25"/>
        <v>0</v>
      </c>
    </row>
    <row r="159" spans="1:7" ht="15.75" customHeight="1">
      <c r="A159" s="6">
        <v>3221</v>
      </c>
      <c r="B159" s="7" t="s">
        <v>16</v>
      </c>
      <c r="C159" s="20">
        <v>3198</v>
      </c>
      <c r="D159" s="20">
        <v>15633</v>
      </c>
      <c r="E159" s="20">
        <v>0</v>
      </c>
      <c r="F159" s="20">
        <f t="shared" si="24"/>
        <v>0</v>
      </c>
      <c r="G159" s="20">
        <f t="shared" si="25"/>
        <v>0</v>
      </c>
    </row>
    <row r="160" spans="1:7" ht="15" customHeight="1">
      <c r="A160" s="6">
        <v>3225</v>
      </c>
      <c r="B160" s="6" t="s">
        <v>34</v>
      </c>
      <c r="C160" s="20">
        <v>0</v>
      </c>
      <c r="D160" s="20">
        <v>5212</v>
      </c>
      <c r="E160" s="20">
        <v>0</v>
      </c>
      <c r="F160" s="20" t="e">
        <f t="shared" si="24"/>
        <v>#DIV/0!</v>
      </c>
      <c r="G160" s="20">
        <f t="shared" si="25"/>
        <v>0</v>
      </c>
    </row>
    <row r="161" spans="1:7" ht="15.75" customHeight="1">
      <c r="A161" s="6">
        <v>323</v>
      </c>
      <c r="B161" s="6" t="s">
        <v>19</v>
      </c>
      <c r="C161" s="20">
        <f>SUM(C162:C167)</f>
        <v>35974</v>
      </c>
      <c r="D161" s="35">
        <f>SUM(D162:D167)</f>
        <v>416850.85</v>
      </c>
      <c r="E161" s="20">
        <f>SUM(E162:E167)</f>
        <v>308532</v>
      </c>
      <c r="F161" s="20">
        <f t="shared" si="24"/>
        <v>857.65274920776108</v>
      </c>
      <c r="G161" s="20">
        <f t="shared" si="25"/>
        <v>74.014962426009205</v>
      </c>
    </row>
    <row r="162" spans="1:7" ht="15" customHeight="1">
      <c r="A162" s="6">
        <v>3231</v>
      </c>
      <c r="B162" s="6" t="s">
        <v>20</v>
      </c>
      <c r="C162" s="20">
        <v>0</v>
      </c>
      <c r="D162" s="20">
        <v>175043.35</v>
      </c>
      <c r="E162" s="20">
        <v>33125</v>
      </c>
      <c r="F162" s="20" t="e">
        <f t="shared" si="24"/>
        <v>#DIV/0!</v>
      </c>
      <c r="G162" s="20">
        <f t="shared" si="25"/>
        <v>18.923883712234712</v>
      </c>
    </row>
    <row r="163" spans="1:7" ht="15" customHeight="1">
      <c r="A163" s="6">
        <v>3232</v>
      </c>
      <c r="B163" s="6" t="s">
        <v>21</v>
      </c>
      <c r="C163" s="20">
        <v>0</v>
      </c>
      <c r="D163" s="20">
        <v>5000</v>
      </c>
      <c r="E163" s="20">
        <v>5000</v>
      </c>
      <c r="F163" s="20" t="e">
        <f t="shared" si="24"/>
        <v>#DIV/0!</v>
      </c>
      <c r="G163" s="20">
        <f t="shared" si="25"/>
        <v>100</v>
      </c>
    </row>
    <row r="164" spans="1:7" ht="15" customHeight="1">
      <c r="A164" s="6">
        <v>3233</v>
      </c>
      <c r="B164" s="6" t="s">
        <v>22</v>
      </c>
      <c r="C164" s="20">
        <v>19444</v>
      </c>
      <c r="D164" s="20">
        <v>36987.5</v>
      </c>
      <c r="E164" s="20">
        <v>36987</v>
      </c>
      <c r="F164" s="20">
        <f t="shared" si="24"/>
        <v>190.2232051018309</v>
      </c>
      <c r="G164" s="20">
        <f t="shared" si="25"/>
        <v>99.998648191956747</v>
      </c>
    </row>
    <row r="165" spans="1:7" ht="15" customHeight="1">
      <c r="A165" s="6">
        <v>3237</v>
      </c>
      <c r="B165" s="11" t="s">
        <v>81</v>
      </c>
      <c r="C165" s="20">
        <v>13200</v>
      </c>
      <c r="D165" s="20">
        <v>127800</v>
      </c>
      <c r="E165" s="20">
        <v>127800</v>
      </c>
      <c r="F165" s="20">
        <f t="shared" si="24"/>
        <v>968.18181818181813</v>
      </c>
      <c r="G165" s="20">
        <f t="shared" si="25"/>
        <v>100</v>
      </c>
    </row>
    <row r="166" spans="1:7" ht="15" customHeight="1">
      <c r="A166" s="6">
        <v>3238</v>
      </c>
      <c r="B166" s="6" t="s">
        <v>24</v>
      </c>
      <c r="C166" s="20">
        <v>0</v>
      </c>
      <c r="D166" s="20">
        <v>38500</v>
      </c>
      <c r="E166" s="20">
        <v>38500</v>
      </c>
      <c r="F166" s="20" t="e">
        <f t="shared" si="24"/>
        <v>#DIV/0!</v>
      </c>
      <c r="G166" s="20">
        <f t="shared" si="25"/>
        <v>100</v>
      </c>
    </row>
    <row r="167" spans="1:7" ht="15" customHeight="1">
      <c r="A167" s="6">
        <v>3239</v>
      </c>
      <c r="B167" s="6" t="s">
        <v>25</v>
      </c>
      <c r="C167" s="20">
        <v>3330</v>
      </c>
      <c r="D167" s="20">
        <v>33520</v>
      </c>
      <c r="E167" s="20">
        <v>67120</v>
      </c>
      <c r="F167" s="20">
        <f t="shared" si="24"/>
        <v>2015.6156156156158</v>
      </c>
      <c r="G167" s="20">
        <f t="shared" si="25"/>
        <v>200.23866348448686</v>
      </c>
    </row>
    <row r="168" spans="1:7" ht="15" customHeight="1">
      <c r="A168" s="11">
        <v>4</v>
      </c>
      <c r="B168" s="11" t="s">
        <v>49</v>
      </c>
      <c r="C168" s="19">
        <f t="shared" ref="C168:E170" si="40">SUM(C169)</f>
        <v>0</v>
      </c>
      <c r="D168" s="20">
        <f t="shared" si="40"/>
        <v>145062.5</v>
      </c>
      <c r="E168" s="20">
        <f t="shared" si="40"/>
        <v>145062</v>
      </c>
      <c r="F168" s="20" t="e">
        <f t="shared" si="24"/>
        <v>#DIV/0!</v>
      </c>
      <c r="G168" s="20">
        <f t="shared" si="25"/>
        <v>99.999655320982342</v>
      </c>
    </row>
    <row r="169" spans="1:7" ht="15" customHeight="1">
      <c r="A169" s="11">
        <v>42</v>
      </c>
      <c r="B169" s="11" t="s">
        <v>50</v>
      </c>
      <c r="C169" s="19">
        <f t="shared" si="40"/>
        <v>0</v>
      </c>
      <c r="D169" s="20">
        <f t="shared" si="40"/>
        <v>145062.5</v>
      </c>
      <c r="E169" s="20">
        <f t="shared" si="40"/>
        <v>145062</v>
      </c>
      <c r="F169" s="20" t="e">
        <f t="shared" si="24"/>
        <v>#DIV/0!</v>
      </c>
      <c r="G169" s="20">
        <f t="shared" si="25"/>
        <v>99.999655320982342</v>
      </c>
    </row>
    <row r="170" spans="1:7" ht="15" customHeight="1">
      <c r="A170" s="11">
        <v>422</v>
      </c>
      <c r="B170" s="11" t="s">
        <v>51</v>
      </c>
      <c r="C170" s="19">
        <f t="shared" si="40"/>
        <v>0</v>
      </c>
      <c r="D170" s="35">
        <f t="shared" si="40"/>
        <v>145062.5</v>
      </c>
      <c r="E170" s="20">
        <f t="shared" si="40"/>
        <v>145062</v>
      </c>
      <c r="F170" s="20" t="e">
        <f t="shared" si="24"/>
        <v>#DIV/0!</v>
      </c>
      <c r="G170" s="20">
        <f t="shared" si="25"/>
        <v>99.999655320982342</v>
      </c>
    </row>
    <row r="171" spans="1:7" ht="15" customHeight="1">
      <c r="A171" s="11">
        <v>4221</v>
      </c>
      <c r="B171" s="11" t="s">
        <v>52</v>
      </c>
      <c r="C171" s="19">
        <v>0</v>
      </c>
      <c r="D171" s="20">
        <v>145062.5</v>
      </c>
      <c r="E171" s="20">
        <v>145062</v>
      </c>
      <c r="F171" s="20" t="e">
        <f t="shared" si="24"/>
        <v>#DIV/0!</v>
      </c>
      <c r="G171" s="20">
        <f t="shared" si="25"/>
        <v>99.999655320982342</v>
      </c>
    </row>
    <row r="172" spans="1:7" ht="15.75">
      <c r="A172" s="3" t="s">
        <v>102</v>
      </c>
      <c r="B172" s="11" t="s">
        <v>77</v>
      </c>
      <c r="C172" s="20">
        <f>SUM(C173)</f>
        <v>20195</v>
      </c>
      <c r="D172" s="20">
        <f>SUM(D173)</f>
        <v>110509</v>
      </c>
      <c r="E172" s="20">
        <f>SUM(E173)</f>
        <v>110370</v>
      </c>
      <c r="F172" s="20">
        <f t="shared" si="24"/>
        <v>546.52141619212682</v>
      </c>
      <c r="G172" s="20">
        <f t="shared" si="25"/>
        <v>99.874218389452437</v>
      </c>
    </row>
    <row r="173" spans="1:7" ht="30">
      <c r="A173" s="2" t="s">
        <v>41</v>
      </c>
      <c r="B173" s="11" t="s">
        <v>78</v>
      </c>
      <c r="C173" s="22">
        <f>SUM(C174)</f>
        <v>20195</v>
      </c>
      <c r="D173" s="22">
        <f>SUM(D174+D187)</f>
        <v>110509</v>
      </c>
      <c r="E173" s="22">
        <f>SUM(E174+E187)</f>
        <v>110370</v>
      </c>
      <c r="F173" s="20">
        <f t="shared" ref="F173:F252" si="41">SUM(E173/C173)*100</f>
        <v>546.52141619212682</v>
      </c>
      <c r="G173" s="20">
        <f t="shared" ref="G173:G252" si="42">SUM(E173/D173)*100</f>
        <v>99.874218389452437</v>
      </c>
    </row>
    <row r="174" spans="1:7" ht="15.75">
      <c r="A174" s="3" t="s">
        <v>43</v>
      </c>
      <c r="B174" s="11" t="s">
        <v>68</v>
      </c>
      <c r="C174" s="20">
        <f t="shared" ref="C174:E175" si="43">SUM(C175)</f>
        <v>20195</v>
      </c>
      <c r="D174" s="20">
        <f t="shared" si="43"/>
        <v>52242</v>
      </c>
      <c r="E174" s="20">
        <f t="shared" si="43"/>
        <v>51981</v>
      </c>
      <c r="F174" s="20">
        <f t="shared" si="41"/>
        <v>257.39539489972765</v>
      </c>
      <c r="G174" s="20">
        <f t="shared" si="42"/>
        <v>99.500401975422065</v>
      </c>
    </row>
    <row r="175" spans="1:7" ht="15.75" customHeight="1">
      <c r="A175" s="3" t="s">
        <v>43</v>
      </c>
      <c r="B175" s="11" t="s">
        <v>69</v>
      </c>
      <c r="C175" s="20">
        <f t="shared" si="43"/>
        <v>20195</v>
      </c>
      <c r="D175" s="20">
        <f t="shared" si="43"/>
        <v>52242</v>
      </c>
      <c r="E175" s="20">
        <f t="shared" si="43"/>
        <v>51981</v>
      </c>
      <c r="F175" s="20">
        <f t="shared" si="41"/>
        <v>257.39539489972765</v>
      </c>
      <c r="G175" s="20">
        <f t="shared" si="42"/>
        <v>99.500401975422065</v>
      </c>
    </row>
    <row r="176" spans="1:7" ht="15" customHeight="1">
      <c r="A176" s="6">
        <v>3</v>
      </c>
      <c r="B176" s="6" t="s">
        <v>8</v>
      </c>
      <c r="C176" s="20">
        <f>SUM(C177+C184)</f>
        <v>20195</v>
      </c>
      <c r="D176" s="20">
        <f>SUM(D177+D184)</f>
        <v>52242</v>
      </c>
      <c r="E176" s="20">
        <f>SUM(E177+E184)</f>
        <v>51981</v>
      </c>
      <c r="F176" s="20">
        <f t="shared" si="41"/>
        <v>257.39539489972765</v>
      </c>
      <c r="G176" s="20">
        <f t="shared" si="42"/>
        <v>99.500401975422065</v>
      </c>
    </row>
    <row r="177" spans="1:7" ht="15" customHeight="1">
      <c r="A177" s="3">
        <v>31</v>
      </c>
      <c r="B177" s="11" t="s">
        <v>70</v>
      </c>
      <c r="C177" s="20">
        <f>SUM(C178+C180+C182)</f>
        <v>20195</v>
      </c>
      <c r="D177" s="20">
        <f>SUM(D178+D182)</f>
        <v>47668</v>
      </c>
      <c r="E177" s="20">
        <f>SUM(E178+E182)</f>
        <v>47659</v>
      </c>
      <c r="F177" s="20">
        <f t="shared" si="41"/>
        <v>235.99405793513247</v>
      </c>
      <c r="G177" s="20">
        <f t="shared" si="42"/>
        <v>99.981119409247299</v>
      </c>
    </row>
    <row r="178" spans="1:7" ht="15" customHeight="1">
      <c r="A178" s="3">
        <v>311</v>
      </c>
      <c r="B178" s="11" t="s">
        <v>71</v>
      </c>
      <c r="C178" s="20">
        <f>SUM(C179)</f>
        <v>16398</v>
      </c>
      <c r="D178" s="35">
        <f>SUM(D179)</f>
        <v>40915</v>
      </c>
      <c r="E178" s="20">
        <f>SUM(E179)</f>
        <v>40909</v>
      </c>
      <c r="F178" s="20">
        <f t="shared" si="41"/>
        <v>249.47554579826806</v>
      </c>
      <c r="G178" s="20">
        <f t="shared" si="42"/>
        <v>99.985335451545893</v>
      </c>
    </row>
    <row r="179" spans="1:7" ht="15" customHeight="1">
      <c r="A179" s="3">
        <v>3111</v>
      </c>
      <c r="B179" s="11" t="s">
        <v>72</v>
      </c>
      <c r="C179" s="20">
        <v>16398</v>
      </c>
      <c r="D179" s="20">
        <v>40915</v>
      </c>
      <c r="E179" s="20">
        <v>40909</v>
      </c>
      <c r="F179" s="20">
        <f t="shared" si="41"/>
        <v>249.47554579826806</v>
      </c>
      <c r="G179" s="20">
        <f t="shared" si="42"/>
        <v>99.985335451545893</v>
      </c>
    </row>
    <row r="180" spans="1:7" ht="15" customHeight="1">
      <c r="A180" s="3">
        <v>312</v>
      </c>
      <c r="B180" s="11" t="s">
        <v>98</v>
      </c>
      <c r="C180" s="20">
        <f>SUM(C181)</f>
        <v>1250</v>
      </c>
      <c r="D180" s="20">
        <f t="shared" ref="D180:E180" si="44">SUM(D181)</f>
        <v>0</v>
      </c>
      <c r="E180" s="20">
        <f t="shared" si="44"/>
        <v>0</v>
      </c>
      <c r="F180" s="20">
        <f t="shared" ref="F180:F181" si="45">SUM(E180/C180)*100</f>
        <v>0</v>
      </c>
      <c r="G180" s="20" t="e">
        <f t="shared" ref="G180:G181" si="46">SUM(E180/D180)*100</f>
        <v>#DIV/0!</v>
      </c>
    </row>
    <row r="181" spans="1:7" ht="15" customHeight="1">
      <c r="A181" s="19">
        <v>31216</v>
      </c>
      <c r="B181" s="7" t="s">
        <v>153</v>
      </c>
      <c r="C181" s="20">
        <v>1250</v>
      </c>
      <c r="D181" s="20">
        <v>0</v>
      </c>
      <c r="E181" s="20">
        <v>0</v>
      </c>
      <c r="F181" s="20">
        <f t="shared" si="45"/>
        <v>0</v>
      </c>
      <c r="G181" s="20" t="e">
        <f t="shared" si="46"/>
        <v>#DIV/0!</v>
      </c>
    </row>
    <row r="182" spans="1:7" ht="15" customHeight="1">
      <c r="A182" s="3">
        <v>313</v>
      </c>
      <c r="B182" s="11" t="s">
        <v>73</v>
      </c>
      <c r="C182" s="20">
        <f>SUM(C183)</f>
        <v>2547</v>
      </c>
      <c r="D182" s="35">
        <f>SUM(D183)</f>
        <v>6753</v>
      </c>
      <c r="E182" s="20">
        <f>SUM(E183)</f>
        <v>6750</v>
      </c>
      <c r="F182" s="20">
        <f t="shared" si="41"/>
        <v>265.01766784452298</v>
      </c>
      <c r="G182" s="20">
        <f t="shared" si="42"/>
        <v>99.955575299866723</v>
      </c>
    </row>
    <row r="183" spans="1:7" ht="15.75" customHeight="1">
      <c r="A183" s="3">
        <v>3132</v>
      </c>
      <c r="B183" s="11" t="s">
        <v>74</v>
      </c>
      <c r="C183" s="20">
        <v>2547</v>
      </c>
      <c r="D183" s="20">
        <v>6753</v>
      </c>
      <c r="E183" s="20">
        <v>6750</v>
      </c>
      <c r="F183" s="20">
        <f t="shared" si="41"/>
        <v>265.01766784452298</v>
      </c>
      <c r="G183" s="20">
        <f t="shared" si="42"/>
        <v>99.955575299866723</v>
      </c>
    </row>
    <row r="184" spans="1:7" ht="15" customHeight="1">
      <c r="A184" s="19">
        <v>32</v>
      </c>
      <c r="B184" s="6" t="s">
        <v>9</v>
      </c>
      <c r="C184" s="20">
        <f t="shared" ref="C184:E185" si="47">SUM(C185)</f>
        <v>0</v>
      </c>
      <c r="D184" s="20">
        <f t="shared" si="47"/>
        <v>4574</v>
      </c>
      <c r="E184" s="20">
        <f t="shared" si="47"/>
        <v>4322</v>
      </c>
      <c r="F184" s="20" t="e">
        <f t="shared" si="41"/>
        <v>#DIV/0!</v>
      </c>
      <c r="G184" s="20">
        <f t="shared" si="42"/>
        <v>94.490599038041097</v>
      </c>
    </row>
    <row r="185" spans="1:7" ht="15" customHeight="1">
      <c r="A185" s="19">
        <v>321</v>
      </c>
      <c r="B185" s="6" t="s">
        <v>10</v>
      </c>
      <c r="C185" s="20">
        <f t="shared" si="47"/>
        <v>0</v>
      </c>
      <c r="D185" s="35">
        <f t="shared" si="47"/>
        <v>4574</v>
      </c>
      <c r="E185" s="20">
        <f t="shared" si="47"/>
        <v>4322</v>
      </c>
      <c r="F185" s="20" t="e">
        <f t="shared" si="41"/>
        <v>#DIV/0!</v>
      </c>
      <c r="G185" s="20">
        <f t="shared" si="42"/>
        <v>94.490599038041097</v>
      </c>
    </row>
    <row r="186" spans="1:7" ht="15" customHeight="1">
      <c r="A186" s="19">
        <v>3212</v>
      </c>
      <c r="B186" s="7" t="s">
        <v>13</v>
      </c>
      <c r="C186" s="20">
        <v>0</v>
      </c>
      <c r="D186" s="20">
        <v>4574</v>
      </c>
      <c r="E186" s="20">
        <v>4322</v>
      </c>
      <c r="F186" s="20" t="e">
        <f t="shared" si="41"/>
        <v>#DIV/0!</v>
      </c>
      <c r="G186" s="20">
        <f t="shared" si="42"/>
        <v>94.490599038041097</v>
      </c>
    </row>
    <row r="187" spans="1:7" ht="15.75">
      <c r="A187" s="3" t="s">
        <v>43</v>
      </c>
      <c r="B187" s="11" t="s">
        <v>85</v>
      </c>
      <c r="C187" s="20">
        <f t="shared" ref="C187:E188" si="48">SUM(C188)</f>
        <v>5037</v>
      </c>
      <c r="D187" s="20">
        <f t="shared" si="48"/>
        <v>58267</v>
      </c>
      <c r="E187" s="20">
        <f t="shared" si="48"/>
        <v>58389</v>
      </c>
      <c r="F187" s="20">
        <f t="shared" si="41"/>
        <v>1159.2019058963667</v>
      </c>
      <c r="G187" s="20">
        <f t="shared" si="42"/>
        <v>100.20938095319821</v>
      </c>
    </row>
    <row r="188" spans="1:7" ht="15" customHeight="1">
      <c r="A188" s="3" t="s">
        <v>43</v>
      </c>
      <c r="B188" s="11" t="s">
        <v>86</v>
      </c>
      <c r="C188" s="20">
        <f t="shared" si="48"/>
        <v>5037</v>
      </c>
      <c r="D188" s="20">
        <f t="shared" si="48"/>
        <v>58267</v>
      </c>
      <c r="E188" s="20">
        <f t="shared" si="48"/>
        <v>58389</v>
      </c>
      <c r="F188" s="20">
        <f t="shared" si="41"/>
        <v>1159.2019058963667</v>
      </c>
      <c r="G188" s="20">
        <f t="shared" si="42"/>
        <v>100.20938095319821</v>
      </c>
    </row>
    <row r="189" spans="1:7" ht="15" customHeight="1">
      <c r="A189" s="19">
        <v>3</v>
      </c>
      <c r="B189" s="6" t="s">
        <v>8</v>
      </c>
      <c r="C189" s="20">
        <f>SUM(C190+C197)</f>
        <v>5037</v>
      </c>
      <c r="D189" s="20">
        <f>SUM(D190+D197)</f>
        <v>58267</v>
      </c>
      <c r="E189" s="20">
        <f>SUM(E190+E197)</f>
        <v>58389</v>
      </c>
      <c r="F189" s="20">
        <f t="shared" si="41"/>
        <v>1159.2019058963667</v>
      </c>
      <c r="G189" s="20">
        <f t="shared" si="42"/>
        <v>100.20938095319821</v>
      </c>
    </row>
    <row r="190" spans="1:7" ht="15" customHeight="1">
      <c r="A190" s="19">
        <v>31</v>
      </c>
      <c r="B190" s="11" t="s">
        <v>70</v>
      </c>
      <c r="C190" s="20">
        <f>SUM(C191+C193+C195)</f>
        <v>4380</v>
      </c>
      <c r="D190" s="20">
        <f>SUM(D191+D193+D195)</f>
        <v>53944</v>
      </c>
      <c r="E190" s="20">
        <f>SUM(E191+E193+E195)</f>
        <v>53930</v>
      </c>
      <c r="F190" s="20">
        <f t="shared" si="41"/>
        <v>1231.2785388127854</v>
      </c>
      <c r="G190" s="20">
        <f t="shared" si="42"/>
        <v>99.974047160017804</v>
      </c>
    </row>
    <row r="191" spans="1:7" ht="15.75" customHeight="1">
      <c r="A191" s="19">
        <v>311</v>
      </c>
      <c r="B191" s="11" t="s">
        <v>71</v>
      </c>
      <c r="C191" s="20">
        <f>SUM(C192)</f>
        <v>3760</v>
      </c>
      <c r="D191" s="35">
        <f>SUM(D192)</f>
        <v>42009</v>
      </c>
      <c r="E191" s="20">
        <f>SUM(E192)</f>
        <v>42000</v>
      </c>
      <c r="F191" s="20">
        <f t="shared" si="41"/>
        <v>1117.0212765957447</v>
      </c>
      <c r="G191" s="20">
        <f t="shared" si="42"/>
        <v>99.978576019424409</v>
      </c>
    </row>
    <row r="192" spans="1:7" ht="15.75" customHeight="1">
      <c r="A192" s="19">
        <v>3111</v>
      </c>
      <c r="B192" s="11" t="s">
        <v>72</v>
      </c>
      <c r="C192" s="20">
        <v>3760</v>
      </c>
      <c r="D192" s="20">
        <v>42009</v>
      </c>
      <c r="E192" s="20">
        <v>42000</v>
      </c>
      <c r="F192" s="20">
        <f t="shared" si="41"/>
        <v>1117.0212765957447</v>
      </c>
      <c r="G192" s="20">
        <f t="shared" si="42"/>
        <v>99.978576019424409</v>
      </c>
    </row>
    <row r="193" spans="1:8" ht="15.75" customHeight="1">
      <c r="A193" s="19">
        <v>312</v>
      </c>
      <c r="B193" s="11" t="s">
        <v>98</v>
      </c>
      <c r="C193" s="20">
        <f>SUM(C194)</f>
        <v>0</v>
      </c>
      <c r="D193" s="35">
        <f>SUM(D194)</f>
        <v>5000</v>
      </c>
      <c r="E193" s="20">
        <f>SUM(E194)</f>
        <v>5000</v>
      </c>
      <c r="F193" s="20" t="e">
        <f t="shared" si="41"/>
        <v>#DIV/0!</v>
      </c>
      <c r="G193" s="20">
        <f t="shared" si="42"/>
        <v>100</v>
      </c>
    </row>
    <row r="194" spans="1:8" ht="15.75" customHeight="1">
      <c r="A194" s="19">
        <v>3121</v>
      </c>
      <c r="B194" s="11" t="s">
        <v>98</v>
      </c>
      <c r="C194" s="20">
        <v>0</v>
      </c>
      <c r="D194" s="20">
        <v>5000</v>
      </c>
      <c r="E194" s="20">
        <v>5000</v>
      </c>
      <c r="F194" s="20" t="e">
        <f t="shared" si="41"/>
        <v>#DIV/0!</v>
      </c>
      <c r="G194" s="20">
        <f t="shared" si="42"/>
        <v>100</v>
      </c>
    </row>
    <row r="195" spans="1:8" ht="15.75" customHeight="1">
      <c r="A195" s="19">
        <v>313</v>
      </c>
      <c r="B195" s="11" t="s">
        <v>73</v>
      </c>
      <c r="C195" s="20">
        <f>SUM(C196)</f>
        <v>620</v>
      </c>
      <c r="D195" s="35">
        <f>SUM(D196)</f>
        <v>6935</v>
      </c>
      <c r="E195" s="20">
        <f>SUM(E196)</f>
        <v>6930</v>
      </c>
      <c r="F195" s="20">
        <f t="shared" si="41"/>
        <v>1117.741935483871</v>
      </c>
      <c r="G195" s="20">
        <f t="shared" si="42"/>
        <v>99.927901946647438</v>
      </c>
    </row>
    <row r="196" spans="1:8" ht="15.75" customHeight="1">
      <c r="A196" s="19">
        <v>3132</v>
      </c>
      <c r="B196" s="11" t="s">
        <v>74</v>
      </c>
      <c r="C196" s="20">
        <v>620</v>
      </c>
      <c r="D196" s="20">
        <v>6935</v>
      </c>
      <c r="E196" s="20">
        <v>6930</v>
      </c>
      <c r="F196" s="20">
        <f t="shared" si="41"/>
        <v>1117.741935483871</v>
      </c>
      <c r="G196" s="20">
        <f t="shared" si="42"/>
        <v>99.927901946647438</v>
      </c>
    </row>
    <row r="197" spans="1:8" ht="15.75" customHeight="1">
      <c r="A197" s="19">
        <v>32</v>
      </c>
      <c r="B197" s="6" t="s">
        <v>9</v>
      </c>
      <c r="C197" s="20">
        <f>SUM(C198+C200)</f>
        <v>657</v>
      </c>
      <c r="D197" s="20">
        <f t="shared" ref="C197:E198" si="49">SUM(D198)</f>
        <v>4323</v>
      </c>
      <c r="E197" s="20">
        <f t="shared" si="49"/>
        <v>4459</v>
      </c>
      <c r="F197" s="20">
        <f t="shared" si="41"/>
        <v>678.69101978691026</v>
      </c>
      <c r="G197" s="20">
        <f t="shared" si="42"/>
        <v>103.14596345130695</v>
      </c>
    </row>
    <row r="198" spans="1:8" ht="15.75" customHeight="1">
      <c r="A198" s="19">
        <v>321</v>
      </c>
      <c r="B198" s="6" t="s">
        <v>10</v>
      </c>
      <c r="C198" s="20">
        <f t="shared" si="49"/>
        <v>0</v>
      </c>
      <c r="D198" s="35">
        <f t="shared" si="49"/>
        <v>4323</v>
      </c>
      <c r="E198" s="20">
        <f t="shared" si="49"/>
        <v>4459</v>
      </c>
      <c r="F198" s="20" t="e">
        <f t="shared" si="41"/>
        <v>#DIV/0!</v>
      </c>
      <c r="G198" s="20">
        <f t="shared" si="42"/>
        <v>103.14596345130695</v>
      </c>
    </row>
    <row r="199" spans="1:8" ht="15.75" customHeight="1">
      <c r="A199" s="19">
        <v>3212</v>
      </c>
      <c r="B199" s="7" t="s">
        <v>13</v>
      </c>
      <c r="C199" s="20">
        <v>0</v>
      </c>
      <c r="D199" s="20">
        <v>4323</v>
      </c>
      <c r="E199" s="20">
        <v>4459</v>
      </c>
      <c r="F199" s="20" t="e">
        <f t="shared" si="41"/>
        <v>#DIV/0!</v>
      </c>
      <c r="G199" s="20">
        <f t="shared" si="42"/>
        <v>103.14596345130695</v>
      </c>
    </row>
    <row r="200" spans="1:8" ht="15.75" customHeight="1">
      <c r="A200" s="19">
        <v>323</v>
      </c>
      <c r="B200" s="7" t="s">
        <v>19</v>
      </c>
      <c r="C200" s="20">
        <f>SUM(C201)</f>
        <v>657</v>
      </c>
      <c r="D200" s="20">
        <f t="shared" ref="D200:E200" si="50">SUM(D201)</f>
        <v>0</v>
      </c>
      <c r="E200" s="20">
        <f t="shared" si="50"/>
        <v>0</v>
      </c>
      <c r="F200" s="20">
        <f t="shared" ref="F200:F201" si="51">SUM(E200/C200)*100</f>
        <v>0</v>
      </c>
      <c r="G200" s="20" t="e">
        <f t="shared" ref="G200:G201" si="52">SUM(E200/D200)*100</f>
        <v>#DIV/0!</v>
      </c>
      <c r="H200" s="13"/>
    </row>
    <row r="201" spans="1:8" ht="15.75" customHeight="1">
      <c r="A201" s="19">
        <v>3234</v>
      </c>
      <c r="B201" s="6" t="s">
        <v>154</v>
      </c>
      <c r="C201" s="20">
        <v>657</v>
      </c>
      <c r="D201" s="20">
        <v>0</v>
      </c>
      <c r="E201" s="20">
        <v>0</v>
      </c>
      <c r="F201" s="20">
        <f t="shared" si="51"/>
        <v>0</v>
      </c>
      <c r="G201" s="20" t="e">
        <f t="shared" si="52"/>
        <v>#DIV/0!</v>
      </c>
    </row>
    <row r="202" spans="1:8" ht="30" customHeight="1">
      <c r="A202" s="3" t="s">
        <v>2</v>
      </c>
      <c r="B202" s="12" t="s">
        <v>97</v>
      </c>
      <c r="C202" s="20">
        <f t="shared" ref="C202:E205" si="53">SUM(C203)</f>
        <v>51403</v>
      </c>
      <c r="D202" s="20">
        <f t="shared" si="53"/>
        <v>99560</v>
      </c>
      <c r="E202" s="20">
        <f t="shared" si="53"/>
        <v>50647</v>
      </c>
      <c r="F202" s="20">
        <f t="shared" si="41"/>
        <v>98.529268719724527</v>
      </c>
      <c r="G202" s="20">
        <f t="shared" si="42"/>
        <v>50.870831659300919</v>
      </c>
    </row>
    <row r="203" spans="1:8" ht="30" customHeight="1">
      <c r="A203" s="2" t="s">
        <v>41</v>
      </c>
      <c r="B203" s="11" t="s">
        <v>78</v>
      </c>
      <c r="C203" s="22">
        <f t="shared" si="53"/>
        <v>51403</v>
      </c>
      <c r="D203" s="22">
        <f t="shared" si="53"/>
        <v>99560</v>
      </c>
      <c r="E203" s="22">
        <f t="shared" si="53"/>
        <v>50647</v>
      </c>
      <c r="F203" s="20">
        <f t="shared" si="41"/>
        <v>98.529268719724527</v>
      </c>
      <c r="G203" s="20">
        <f t="shared" si="42"/>
        <v>50.870831659300919</v>
      </c>
    </row>
    <row r="204" spans="1:8" ht="15" customHeight="1">
      <c r="A204" s="3" t="s">
        <v>43</v>
      </c>
      <c r="B204" s="11" t="s">
        <v>62</v>
      </c>
      <c r="C204" s="20">
        <f t="shared" si="53"/>
        <v>51403</v>
      </c>
      <c r="D204" s="20">
        <f t="shared" si="53"/>
        <v>99560</v>
      </c>
      <c r="E204" s="20">
        <f t="shared" si="53"/>
        <v>50647</v>
      </c>
      <c r="F204" s="20">
        <f t="shared" si="41"/>
        <v>98.529268719724527</v>
      </c>
      <c r="G204" s="20">
        <f t="shared" si="42"/>
        <v>50.870831659300919</v>
      </c>
    </row>
    <row r="205" spans="1:8" ht="15" customHeight="1">
      <c r="A205" s="3" t="s">
        <v>43</v>
      </c>
      <c r="B205" s="11" t="s">
        <v>88</v>
      </c>
      <c r="C205" s="20">
        <f t="shared" si="53"/>
        <v>51403</v>
      </c>
      <c r="D205" s="20">
        <f t="shared" si="53"/>
        <v>99560</v>
      </c>
      <c r="E205" s="20">
        <f t="shared" si="53"/>
        <v>50647</v>
      </c>
      <c r="F205" s="20">
        <f t="shared" si="41"/>
        <v>98.529268719724527</v>
      </c>
      <c r="G205" s="20">
        <f t="shared" si="42"/>
        <v>50.870831659300919</v>
      </c>
    </row>
    <row r="206" spans="1:8" ht="15.75">
      <c r="A206" s="11">
        <v>4</v>
      </c>
      <c r="B206" s="11" t="s">
        <v>49</v>
      </c>
      <c r="C206" s="20">
        <f t="shared" ref="C206:E208" si="54">SUM(C207)</f>
        <v>51403</v>
      </c>
      <c r="D206" s="20">
        <f t="shared" si="54"/>
        <v>99560</v>
      </c>
      <c r="E206" s="20">
        <f t="shared" si="54"/>
        <v>50647</v>
      </c>
      <c r="F206" s="20">
        <f t="shared" si="41"/>
        <v>98.529268719724527</v>
      </c>
      <c r="G206" s="20">
        <f t="shared" si="42"/>
        <v>50.870831659300919</v>
      </c>
    </row>
    <row r="207" spans="1:8" ht="15.75">
      <c r="A207" s="11">
        <v>42</v>
      </c>
      <c r="B207" s="11" t="s">
        <v>50</v>
      </c>
      <c r="C207" s="20">
        <f>SUM(C208+C211+C213)</f>
        <v>51403</v>
      </c>
      <c r="D207" s="20">
        <f>SUM(D208+D211)</f>
        <v>99560</v>
      </c>
      <c r="E207" s="20">
        <f>SUM(E208+E211)</f>
        <v>50647</v>
      </c>
      <c r="F207" s="20">
        <f t="shared" si="41"/>
        <v>98.529268719724527</v>
      </c>
      <c r="G207" s="20">
        <f t="shared" si="42"/>
        <v>50.870831659300919</v>
      </c>
    </row>
    <row r="208" spans="1:8" ht="15.75">
      <c r="A208" s="11">
        <v>422</v>
      </c>
      <c r="B208" s="11" t="s">
        <v>51</v>
      </c>
      <c r="C208" s="20">
        <f>SUM(C209+C210)</f>
        <v>24999</v>
      </c>
      <c r="D208" s="35">
        <f t="shared" si="54"/>
        <v>28500</v>
      </c>
      <c r="E208" s="20">
        <f t="shared" si="54"/>
        <v>22123</v>
      </c>
      <c r="F208" s="20">
        <f t="shared" si="41"/>
        <v>88.495539821592857</v>
      </c>
      <c r="G208" s="20">
        <f t="shared" si="42"/>
        <v>77.624561403508778</v>
      </c>
    </row>
    <row r="209" spans="1:7" ht="15.75">
      <c r="A209" s="11">
        <v>4221</v>
      </c>
      <c r="B209" s="11" t="s">
        <v>52</v>
      </c>
      <c r="C209" s="20">
        <v>0</v>
      </c>
      <c r="D209" s="20">
        <v>28500</v>
      </c>
      <c r="E209" s="20">
        <v>22123</v>
      </c>
      <c r="F209" s="20" t="e">
        <f t="shared" si="41"/>
        <v>#DIV/0!</v>
      </c>
      <c r="G209" s="20">
        <f t="shared" si="42"/>
        <v>77.624561403508778</v>
      </c>
    </row>
    <row r="210" spans="1:7" ht="15.75">
      <c r="A210" s="11">
        <v>4226</v>
      </c>
      <c r="B210" s="11" t="s">
        <v>59</v>
      </c>
      <c r="C210" s="20">
        <v>24999</v>
      </c>
      <c r="D210" s="20">
        <v>0</v>
      </c>
      <c r="E210" s="20">
        <v>0</v>
      </c>
      <c r="F210" s="20">
        <f t="shared" ref="F210" si="55">SUM(E210/C210)*100</f>
        <v>0</v>
      </c>
      <c r="G210" s="20" t="e">
        <f t="shared" ref="G210" si="56">SUM(E210/D210)*100</f>
        <v>#DIV/0!</v>
      </c>
    </row>
    <row r="211" spans="1:7" ht="15.75">
      <c r="A211" s="11">
        <v>424</v>
      </c>
      <c r="B211" s="11" t="s">
        <v>60</v>
      </c>
      <c r="C211" s="20">
        <f>SUM(C212)</f>
        <v>24640</v>
      </c>
      <c r="D211" s="35">
        <f>SUM(D212)</f>
        <v>71060</v>
      </c>
      <c r="E211" s="20">
        <f>SUM(E212)</f>
        <v>28524</v>
      </c>
      <c r="F211" s="20">
        <f t="shared" si="41"/>
        <v>115.76298701298701</v>
      </c>
      <c r="G211" s="20">
        <f t="shared" si="42"/>
        <v>40.140726146918098</v>
      </c>
    </row>
    <row r="212" spans="1:7" ht="15.75" customHeight="1">
      <c r="A212" s="11">
        <v>4241</v>
      </c>
      <c r="B212" s="11" t="s">
        <v>61</v>
      </c>
      <c r="C212" s="20">
        <v>24640</v>
      </c>
      <c r="D212" s="20">
        <v>71060</v>
      </c>
      <c r="E212" s="20">
        <v>28524</v>
      </c>
      <c r="F212" s="20">
        <f t="shared" si="41"/>
        <v>115.76298701298701</v>
      </c>
      <c r="G212" s="20">
        <f t="shared" si="42"/>
        <v>40.140726146918098</v>
      </c>
    </row>
    <row r="213" spans="1:7" ht="15.75" customHeight="1">
      <c r="A213" s="11">
        <v>426</v>
      </c>
      <c r="B213" s="11"/>
      <c r="C213" s="20">
        <f>SUM(C214)</f>
        <v>1764</v>
      </c>
      <c r="D213" s="20">
        <f t="shared" ref="D213:E213" si="57">SUM(D214)</f>
        <v>0</v>
      </c>
      <c r="E213" s="20">
        <f t="shared" si="57"/>
        <v>0</v>
      </c>
      <c r="F213" s="20">
        <f t="shared" ref="F213:F214" si="58">SUM(E213/C213)*100</f>
        <v>0</v>
      </c>
      <c r="G213" s="20" t="e">
        <f t="shared" ref="G213:G214" si="59">SUM(E213/D213)*100</f>
        <v>#DIV/0!</v>
      </c>
    </row>
    <row r="214" spans="1:7" ht="15.75" customHeight="1">
      <c r="A214" s="11">
        <v>42641</v>
      </c>
      <c r="B214" s="11" t="s">
        <v>138</v>
      </c>
      <c r="C214" s="20">
        <v>1764</v>
      </c>
      <c r="D214" s="20">
        <v>0</v>
      </c>
      <c r="E214" s="20">
        <v>0</v>
      </c>
      <c r="F214" s="20">
        <f t="shared" si="58"/>
        <v>0</v>
      </c>
      <c r="G214" s="20" t="e">
        <f t="shared" si="59"/>
        <v>#DIV/0!</v>
      </c>
    </row>
    <row r="215" spans="1:7" ht="15.75">
      <c r="A215" s="3" t="s">
        <v>2</v>
      </c>
      <c r="B215" s="11" t="s">
        <v>89</v>
      </c>
      <c r="C215" s="20">
        <f t="shared" ref="C215:E219" si="60">SUM(C216)</f>
        <v>0</v>
      </c>
      <c r="D215" s="20">
        <f t="shared" si="60"/>
        <v>149077</v>
      </c>
      <c r="E215" s="20">
        <f t="shared" si="60"/>
        <v>0</v>
      </c>
      <c r="F215" s="20" t="e">
        <f t="shared" si="41"/>
        <v>#DIV/0!</v>
      </c>
      <c r="G215" s="20">
        <f t="shared" si="42"/>
        <v>0</v>
      </c>
    </row>
    <row r="216" spans="1:7" ht="30" customHeight="1">
      <c r="A216" s="2" t="s">
        <v>41</v>
      </c>
      <c r="B216" s="11" t="s">
        <v>83</v>
      </c>
      <c r="C216" s="22">
        <f t="shared" si="60"/>
        <v>0</v>
      </c>
      <c r="D216" s="22">
        <f t="shared" si="60"/>
        <v>149077</v>
      </c>
      <c r="E216" s="22">
        <f t="shared" si="60"/>
        <v>0</v>
      </c>
      <c r="F216" s="20" t="e">
        <f t="shared" si="41"/>
        <v>#DIV/0!</v>
      </c>
      <c r="G216" s="20">
        <f t="shared" si="42"/>
        <v>0</v>
      </c>
    </row>
    <row r="217" spans="1:7" ht="15.75" customHeight="1">
      <c r="A217" s="3" t="s">
        <v>43</v>
      </c>
      <c r="B217" s="11" t="s">
        <v>75</v>
      </c>
      <c r="C217" s="20">
        <f t="shared" si="60"/>
        <v>0</v>
      </c>
      <c r="D217" s="20">
        <f t="shared" si="60"/>
        <v>149077</v>
      </c>
      <c r="E217" s="20">
        <f t="shared" si="60"/>
        <v>0</v>
      </c>
      <c r="F217" s="20" t="e">
        <f t="shared" si="41"/>
        <v>#DIV/0!</v>
      </c>
      <c r="G217" s="20">
        <f t="shared" si="42"/>
        <v>0</v>
      </c>
    </row>
    <row r="218" spans="1:7" ht="15.75">
      <c r="A218" s="3" t="s">
        <v>43</v>
      </c>
      <c r="B218" s="11" t="s">
        <v>90</v>
      </c>
      <c r="C218" s="20">
        <f t="shared" si="60"/>
        <v>0</v>
      </c>
      <c r="D218" s="20">
        <f t="shared" si="60"/>
        <v>149077</v>
      </c>
      <c r="E218" s="20">
        <f t="shared" si="60"/>
        <v>0</v>
      </c>
      <c r="F218" s="20" t="e">
        <f t="shared" si="41"/>
        <v>#DIV/0!</v>
      </c>
      <c r="G218" s="20">
        <f t="shared" si="42"/>
        <v>0</v>
      </c>
    </row>
    <row r="219" spans="1:7" ht="15.75" customHeight="1">
      <c r="A219" s="6">
        <v>3</v>
      </c>
      <c r="B219" s="6" t="s">
        <v>8</v>
      </c>
      <c r="C219" s="20">
        <f t="shared" si="60"/>
        <v>0</v>
      </c>
      <c r="D219" s="20">
        <f t="shared" si="60"/>
        <v>149077</v>
      </c>
      <c r="E219" s="19">
        <f t="shared" si="60"/>
        <v>0</v>
      </c>
      <c r="F219" s="20" t="e">
        <f t="shared" si="41"/>
        <v>#DIV/0!</v>
      </c>
      <c r="G219" s="20">
        <f t="shared" si="42"/>
        <v>0</v>
      </c>
    </row>
    <row r="220" spans="1:7" ht="15.75">
      <c r="A220" s="6">
        <v>32</v>
      </c>
      <c r="B220" s="6" t="s">
        <v>9</v>
      </c>
      <c r="C220" s="19">
        <f>SUM(C221)</f>
        <v>0</v>
      </c>
      <c r="D220" s="20">
        <f>SUM(D221+D223+D225)</f>
        <v>149077</v>
      </c>
      <c r="E220" s="19">
        <f>SUM(E221)</f>
        <v>0</v>
      </c>
      <c r="F220" s="20" t="e">
        <f t="shared" si="41"/>
        <v>#DIV/0!</v>
      </c>
      <c r="G220" s="20">
        <f t="shared" si="42"/>
        <v>0</v>
      </c>
    </row>
    <row r="221" spans="1:7" ht="15.75" customHeight="1">
      <c r="A221" s="6">
        <v>321</v>
      </c>
      <c r="B221" s="6" t="s">
        <v>10</v>
      </c>
      <c r="C221" s="19">
        <f>SUM(C222)</f>
        <v>0</v>
      </c>
      <c r="D221" s="35">
        <f>SUM(D222)</f>
        <v>35077</v>
      </c>
      <c r="E221" s="19">
        <f>SUM(E222)</f>
        <v>0</v>
      </c>
      <c r="F221" s="20" t="e">
        <f t="shared" si="41"/>
        <v>#DIV/0!</v>
      </c>
      <c r="G221" s="20">
        <f t="shared" si="42"/>
        <v>0</v>
      </c>
    </row>
    <row r="222" spans="1:7" ht="15.75" customHeight="1">
      <c r="A222" s="6">
        <v>3211</v>
      </c>
      <c r="B222" s="6" t="s">
        <v>11</v>
      </c>
      <c r="C222" s="19">
        <v>0</v>
      </c>
      <c r="D222" s="20">
        <v>35077</v>
      </c>
      <c r="E222" s="20">
        <v>0</v>
      </c>
      <c r="F222" s="20" t="e">
        <f t="shared" si="41"/>
        <v>#DIV/0!</v>
      </c>
      <c r="G222" s="20">
        <f t="shared" si="42"/>
        <v>0</v>
      </c>
    </row>
    <row r="223" spans="1:7" ht="15.75" customHeight="1">
      <c r="A223" s="6">
        <v>323</v>
      </c>
      <c r="B223" s="6" t="s">
        <v>19</v>
      </c>
      <c r="C223" s="19">
        <f>SUM(C224)</f>
        <v>0</v>
      </c>
      <c r="D223" s="35">
        <f>SUM(D224)</f>
        <v>71000</v>
      </c>
      <c r="E223" s="19">
        <f>SUM(E224)</f>
        <v>0</v>
      </c>
      <c r="F223" s="20" t="e">
        <f t="shared" si="41"/>
        <v>#DIV/0!</v>
      </c>
      <c r="G223" s="20">
        <f t="shared" si="42"/>
        <v>0</v>
      </c>
    </row>
    <row r="224" spans="1:7" ht="15.75">
      <c r="A224" s="6">
        <v>3231</v>
      </c>
      <c r="B224" s="6" t="s">
        <v>20</v>
      </c>
      <c r="C224" s="19">
        <v>0</v>
      </c>
      <c r="D224" s="20">
        <v>71000</v>
      </c>
      <c r="E224" s="20">
        <v>0</v>
      </c>
      <c r="F224" s="20" t="e">
        <f t="shared" si="41"/>
        <v>#DIV/0!</v>
      </c>
      <c r="G224" s="20">
        <f t="shared" si="42"/>
        <v>0</v>
      </c>
    </row>
    <row r="225" spans="1:7" ht="15.75" customHeight="1">
      <c r="A225" s="6">
        <v>324</v>
      </c>
      <c r="B225" s="6" t="s">
        <v>87</v>
      </c>
      <c r="C225" s="19">
        <f>SUM(C226)</f>
        <v>0</v>
      </c>
      <c r="D225" s="35">
        <f>SUM(D226)</f>
        <v>43000</v>
      </c>
      <c r="E225" s="19">
        <f>SUM(E226)</f>
        <v>0</v>
      </c>
      <c r="F225" s="20" t="e">
        <f t="shared" si="41"/>
        <v>#DIV/0!</v>
      </c>
      <c r="G225" s="20">
        <f t="shared" si="42"/>
        <v>0</v>
      </c>
    </row>
    <row r="226" spans="1:7" ht="15.75" customHeight="1">
      <c r="A226" s="11">
        <v>3241</v>
      </c>
      <c r="B226" s="6" t="s">
        <v>87</v>
      </c>
      <c r="C226" s="19">
        <v>0</v>
      </c>
      <c r="D226" s="20">
        <v>43000</v>
      </c>
      <c r="E226" s="20">
        <v>0</v>
      </c>
      <c r="F226" s="20" t="e">
        <f t="shared" si="41"/>
        <v>#DIV/0!</v>
      </c>
      <c r="G226" s="20">
        <f t="shared" si="42"/>
        <v>0</v>
      </c>
    </row>
    <row r="227" spans="1:7" ht="30" customHeight="1">
      <c r="A227" s="3" t="s">
        <v>2</v>
      </c>
      <c r="B227" s="12" t="s">
        <v>91</v>
      </c>
      <c r="C227" s="20">
        <f t="shared" ref="C227:E229" si="61">SUM(C228)</f>
        <v>0</v>
      </c>
      <c r="D227" s="20">
        <f t="shared" si="61"/>
        <v>22440</v>
      </c>
      <c r="E227" s="20">
        <f t="shared" si="61"/>
        <v>27001</v>
      </c>
      <c r="F227" s="20" t="e">
        <f t="shared" si="41"/>
        <v>#DIV/0!</v>
      </c>
      <c r="G227" s="20">
        <f t="shared" si="42"/>
        <v>120.32531194295902</v>
      </c>
    </row>
    <row r="228" spans="1:7" ht="30">
      <c r="A228" s="2" t="s">
        <v>41</v>
      </c>
      <c r="B228" s="11" t="s">
        <v>83</v>
      </c>
      <c r="C228" s="22">
        <f t="shared" si="61"/>
        <v>0</v>
      </c>
      <c r="D228" s="22">
        <f t="shared" si="61"/>
        <v>22440</v>
      </c>
      <c r="E228" s="22">
        <f t="shared" si="61"/>
        <v>27001</v>
      </c>
      <c r="F228" s="20" t="e">
        <f t="shared" si="41"/>
        <v>#DIV/0!</v>
      </c>
      <c r="G228" s="20">
        <f t="shared" si="42"/>
        <v>120.32531194295902</v>
      </c>
    </row>
    <row r="229" spans="1:7" ht="15.75" customHeight="1">
      <c r="A229" s="3" t="s">
        <v>43</v>
      </c>
      <c r="B229" s="11" t="s">
        <v>75</v>
      </c>
      <c r="C229" s="20">
        <f t="shared" si="61"/>
        <v>0</v>
      </c>
      <c r="D229" s="20">
        <f t="shared" si="61"/>
        <v>22440</v>
      </c>
      <c r="E229" s="20">
        <f t="shared" si="61"/>
        <v>27001</v>
      </c>
      <c r="F229" s="20" t="e">
        <f t="shared" si="41"/>
        <v>#DIV/0!</v>
      </c>
      <c r="G229" s="20">
        <f t="shared" si="42"/>
        <v>120.32531194295902</v>
      </c>
    </row>
    <row r="230" spans="1:7" ht="15" customHeight="1">
      <c r="A230" s="3" t="s">
        <v>43</v>
      </c>
      <c r="B230" s="11" t="s">
        <v>90</v>
      </c>
      <c r="C230" s="20">
        <f>SUM(C231+C252)</f>
        <v>0</v>
      </c>
      <c r="D230" s="20">
        <f>SUM(D231+D252)</f>
        <v>22440</v>
      </c>
      <c r="E230" s="20">
        <f>SUM(E231+E252)</f>
        <v>27001</v>
      </c>
      <c r="F230" s="20" t="e">
        <f t="shared" si="41"/>
        <v>#DIV/0!</v>
      </c>
      <c r="G230" s="20">
        <f t="shared" si="42"/>
        <v>120.32531194295902</v>
      </c>
    </row>
    <row r="231" spans="1:7" ht="15" customHeight="1">
      <c r="A231" s="6">
        <v>3</v>
      </c>
      <c r="B231" s="6" t="s">
        <v>8</v>
      </c>
      <c r="C231" s="19">
        <f>SUM(C232+C238)</f>
        <v>0</v>
      </c>
      <c r="D231" s="20">
        <f>SUM(D232+D238)</f>
        <v>20290</v>
      </c>
      <c r="E231" s="20">
        <f>SUM(E232+E238+E249)</f>
        <v>27001</v>
      </c>
      <c r="F231" s="20" t="e">
        <f t="shared" si="41"/>
        <v>#DIV/0!</v>
      </c>
      <c r="G231" s="20">
        <f t="shared" si="42"/>
        <v>133.07540660423854</v>
      </c>
    </row>
    <row r="232" spans="1:7" ht="15" customHeight="1">
      <c r="A232" s="6">
        <v>31</v>
      </c>
      <c r="B232" s="6" t="s">
        <v>70</v>
      </c>
      <c r="C232" s="19">
        <f>SUM(C233+C235)</f>
        <v>0</v>
      </c>
      <c r="D232" s="19">
        <f t="shared" ref="D232:E232" si="62">SUM(D233+D235)</f>
        <v>0</v>
      </c>
      <c r="E232" s="20">
        <f t="shared" si="62"/>
        <v>1750</v>
      </c>
      <c r="F232" s="20" t="e">
        <f t="shared" si="41"/>
        <v>#DIV/0!</v>
      </c>
      <c r="G232" s="20" t="e">
        <f t="shared" si="42"/>
        <v>#DIV/0!</v>
      </c>
    </row>
    <row r="233" spans="1:7" ht="15" customHeight="1">
      <c r="A233" s="6">
        <v>311</v>
      </c>
      <c r="B233" s="6" t="s">
        <v>71</v>
      </c>
      <c r="C233" s="19">
        <f>SUM(C234)</f>
        <v>0</v>
      </c>
      <c r="D233" s="19">
        <f t="shared" ref="D233:E233" si="63">SUM(D234)</f>
        <v>0</v>
      </c>
      <c r="E233" s="19">
        <f t="shared" si="63"/>
        <v>1202</v>
      </c>
      <c r="F233" s="20" t="e">
        <f t="shared" si="41"/>
        <v>#DIV/0!</v>
      </c>
      <c r="G233" s="20" t="e">
        <f t="shared" si="42"/>
        <v>#DIV/0!</v>
      </c>
    </row>
    <row r="234" spans="1:7" ht="15" customHeight="1">
      <c r="A234" s="6">
        <v>3111</v>
      </c>
      <c r="B234" s="6" t="s">
        <v>72</v>
      </c>
      <c r="C234" s="19">
        <v>0</v>
      </c>
      <c r="D234" s="20">
        <v>0</v>
      </c>
      <c r="E234" s="20">
        <v>1202</v>
      </c>
      <c r="F234" s="20" t="e">
        <f t="shared" si="41"/>
        <v>#DIV/0!</v>
      </c>
      <c r="G234" s="20" t="e">
        <f t="shared" si="42"/>
        <v>#DIV/0!</v>
      </c>
    </row>
    <row r="235" spans="1:7" ht="15" customHeight="1">
      <c r="A235" s="6">
        <v>313</v>
      </c>
      <c r="B235" s="6" t="s">
        <v>73</v>
      </c>
      <c r="C235" s="19">
        <f>SUM(C236+C237)</f>
        <v>0</v>
      </c>
      <c r="D235" s="19">
        <f t="shared" ref="D235" si="64">SUM(D236+D237)</f>
        <v>0</v>
      </c>
      <c r="E235" s="20">
        <f>SUM(E236+E237)</f>
        <v>548</v>
      </c>
      <c r="F235" s="20" t="e">
        <f t="shared" si="41"/>
        <v>#DIV/0!</v>
      </c>
      <c r="G235" s="20" t="e">
        <f t="shared" si="42"/>
        <v>#DIV/0!</v>
      </c>
    </row>
    <row r="236" spans="1:7" ht="15" customHeight="1">
      <c r="A236" s="6">
        <v>3131</v>
      </c>
      <c r="B236" s="6" t="s">
        <v>111</v>
      </c>
      <c r="C236" s="19">
        <v>0</v>
      </c>
      <c r="D236" s="20">
        <v>0</v>
      </c>
      <c r="E236" s="20">
        <v>300</v>
      </c>
      <c r="F236" s="20" t="e">
        <f t="shared" si="41"/>
        <v>#DIV/0!</v>
      </c>
      <c r="G236" s="20" t="e">
        <f t="shared" si="42"/>
        <v>#DIV/0!</v>
      </c>
    </row>
    <row r="237" spans="1:7" ht="15" customHeight="1">
      <c r="A237" s="6">
        <v>3132</v>
      </c>
      <c r="B237" s="6" t="s">
        <v>74</v>
      </c>
      <c r="C237" s="19">
        <v>0</v>
      </c>
      <c r="D237" s="20">
        <v>0</v>
      </c>
      <c r="E237" s="20">
        <v>248</v>
      </c>
      <c r="F237" s="20" t="e">
        <f t="shared" si="41"/>
        <v>#DIV/0!</v>
      </c>
      <c r="G237" s="20" t="e">
        <f t="shared" si="42"/>
        <v>#DIV/0!</v>
      </c>
    </row>
    <row r="238" spans="1:7" ht="15" customHeight="1">
      <c r="A238" s="6">
        <v>32</v>
      </c>
      <c r="B238" s="6" t="s">
        <v>9</v>
      </c>
      <c r="C238" s="19">
        <f>SUM(C240)</f>
        <v>0</v>
      </c>
      <c r="D238" s="20">
        <f>SUM(D239+D243+D246)</f>
        <v>20290</v>
      </c>
      <c r="E238" s="20">
        <f>SUM(E239+E243+E246)</f>
        <v>18801</v>
      </c>
      <c r="F238" s="20" t="e">
        <f t="shared" si="41"/>
        <v>#DIV/0!</v>
      </c>
      <c r="G238" s="20">
        <f t="shared" si="42"/>
        <v>92.661409561360273</v>
      </c>
    </row>
    <row r="239" spans="1:7" ht="15" customHeight="1">
      <c r="A239" s="6">
        <v>322</v>
      </c>
      <c r="B239" s="6" t="s">
        <v>15</v>
      </c>
      <c r="C239" s="19">
        <f>SUM(C240:C242)</f>
        <v>0</v>
      </c>
      <c r="D239" s="35">
        <f>SUM(D240:D242)</f>
        <v>11290</v>
      </c>
      <c r="E239" s="20">
        <f>SUM(E240:E242)</f>
        <v>6101</v>
      </c>
      <c r="F239" s="20" t="e">
        <f t="shared" si="41"/>
        <v>#DIV/0!</v>
      </c>
      <c r="G239" s="20">
        <f t="shared" si="42"/>
        <v>54.038972542072628</v>
      </c>
    </row>
    <row r="240" spans="1:7" ht="15" customHeight="1">
      <c r="A240" s="6">
        <v>3221</v>
      </c>
      <c r="B240" s="7" t="s">
        <v>16</v>
      </c>
      <c r="C240" s="19">
        <v>0</v>
      </c>
      <c r="D240" s="20">
        <v>9990</v>
      </c>
      <c r="E240" s="20">
        <v>5103</v>
      </c>
      <c r="F240" s="20" t="e">
        <f t="shared" si="41"/>
        <v>#DIV/0!</v>
      </c>
      <c r="G240" s="20">
        <f t="shared" si="42"/>
        <v>51.081081081081081</v>
      </c>
    </row>
    <row r="241" spans="1:7" ht="15.75" customHeight="1">
      <c r="A241" s="6">
        <v>3224</v>
      </c>
      <c r="B241" s="7" t="s">
        <v>18</v>
      </c>
      <c r="C241" s="19">
        <v>0</v>
      </c>
      <c r="D241" s="20">
        <v>600</v>
      </c>
      <c r="E241" s="20">
        <v>0</v>
      </c>
      <c r="F241" s="20" t="e">
        <f t="shared" si="41"/>
        <v>#DIV/0!</v>
      </c>
      <c r="G241" s="20">
        <f t="shared" si="42"/>
        <v>0</v>
      </c>
    </row>
    <row r="242" spans="1:7" ht="15" customHeight="1">
      <c r="A242" s="6">
        <v>3225</v>
      </c>
      <c r="B242" s="6" t="s">
        <v>34</v>
      </c>
      <c r="C242" s="19">
        <v>0</v>
      </c>
      <c r="D242" s="20">
        <v>700</v>
      </c>
      <c r="E242" s="20">
        <v>998</v>
      </c>
      <c r="F242" s="20" t="e">
        <f t="shared" si="41"/>
        <v>#DIV/0!</v>
      </c>
      <c r="G242" s="20">
        <f t="shared" si="42"/>
        <v>142.57142857142858</v>
      </c>
    </row>
    <row r="243" spans="1:7" ht="15.75" customHeight="1">
      <c r="A243" s="6">
        <v>323</v>
      </c>
      <c r="B243" s="6" t="s">
        <v>19</v>
      </c>
      <c r="C243" s="41">
        <f>SUM(C244:C245)</f>
        <v>0</v>
      </c>
      <c r="D243" s="35">
        <f>SUM(D244:D245)</f>
        <v>6700</v>
      </c>
      <c r="E243" s="20">
        <f>SUM(E244:E245)</f>
        <v>10500</v>
      </c>
      <c r="F243" s="20" t="e">
        <f t="shared" si="41"/>
        <v>#DIV/0!</v>
      </c>
      <c r="G243" s="20">
        <f t="shared" si="42"/>
        <v>156.71641791044777</v>
      </c>
    </row>
    <row r="244" spans="1:7" ht="15" customHeight="1">
      <c r="A244" s="6">
        <v>3231</v>
      </c>
      <c r="B244" s="6" t="s">
        <v>20</v>
      </c>
      <c r="C244" s="19">
        <v>0</v>
      </c>
      <c r="D244" s="20">
        <v>4200</v>
      </c>
      <c r="E244" s="20">
        <v>1000</v>
      </c>
      <c r="F244" s="20" t="e">
        <f t="shared" si="41"/>
        <v>#DIV/0!</v>
      </c>
      <c r="G244" s="20">
        <f t="shared" si="42"/>
        <v>23.809523809523807</v>
      </c>
    </row>
    <row r="245" spans="1:7" ht="15" customHeight="1">
      <c r="A245" s="6">
        <v>3233</v>
      </c>
      <c r="B245" s="6" t="s">
        <v>22</v>
      </c>
      <c r="C245" s="19">
        <v>0</v>
      </c>
      <c r="D245" s="20">
        <v>2500</v>
      </c>
      <c r="E245" s="20">
        <v>9500</v>
      </c>
      <c r="F245" s="20" t="e">
        <f t="shared" si="41"/>
        <v>#DIV/0!</v>
      </c>
      <c r="G245" s="20">
        <f t="shared" si="42"/>
        <v>380</v>
      </c>
    </row>
    <row r="246" spans="1:7" ht="15" customHeight="1">
      <c r="A246" s="6">
        <v>329</v>
      </c>
      <c r="B246" s="6" t="s">
        <v>26</v>
      </c>
      <c r="C246" s="41">
        <f>SUM(C247+C248)</f>
        <v>0</v>
      </c>
      <c r="D246" s="35">
        <f>SUM(D247+D248)</f>
        <v>2300</v>
      </c>
      <c r="E246" s="20">
        <f>SUM(E247+E248)</f>
        <v>2200</v>
      </c>
      <c r="F246" s="20" t="e">
        <f t="shared" si="41"/>
        <v>#DIV/0!</v>
      </c>
      <c r="G246" s="20">
        <f t="shared" si="42"/>
        <v>95.652173913043484</v>
      </c>
    </row>
    <row r="247" spans="1:7" ht="15" customHeight="1">
      <c r="A247" s="6">
        <v>3293</v>
      </c>
      <c r="B247" s="6" t="s">
        <v>27</v>
      </c>
      <c r="C247" s="19">
        <v>0</v>
      </c>
      <c r="D247" s="20">
        <v>2000</v>
      </c>
      <c r="E247" s="20">
        <v>2200</v>
      </c>
      <c r="F247" s="20" t="e">
        <f t="shared" si="41"/>
        <v>#DIV/0!</v>
      </c>
      <c r="G247" s="20">
        <f t="shared" si="42"/>
        <v>110.00000000000001</v>
      </c>
    </row>
    <row r="248" spans="1:7" ht="15" customHeight="1">
      <c r="A248" s="6">
        <v>3295</v>
      </c>
      <c r="B248" s="6" t="s">
        <v>29</v>
      </c>
      <c r="C248" s="19">
        <v>0</v>
      </c>
      <c r="D248" s="20">
        <v>300</v>
      </c>
      <c r="E248" s="20">
        <v>0</v>
      </c>
      <c r="F248" s="20" t="e">
        <f t="shared" si="41"/>
        <v>#DIV/0!</v>
      </c>
      <c r="G248" s="20">
        <f t="shared" si="42"/>
        <v>0</v>
      </c>
    </row>
    <row r="249" spans="1:7" ht="15" customHeight="1">
      <c r="A249" s="6">
        <v>36</v>
      </c>
      <c r="B249" s="6" t="s">
        <v>112</v>
      </c>
      <c r="C249" s="19">
        <f>SUM(C250)</f>
        <v>0</v>
      </c>
      <c r="D249" s="19">
        <f t="shared" ref="D249:E250" si="65">SUM(D250)</f>
        <v>0</v>
      </c>
      <c r="E249" s="20">
        <f t="shared" si="65"/>
        <v>6450</v>
      </c>
      <c r="F249" s="20" t="e">
        <f t="shared" si="41"/>
        <v>#DIV/0!</v>
      </c>
      <c r="G249" s="20" t="e">
        <f t="shared" si="42"/>
        <v>#DIV/0!</v>
      </c>
    </row>
    <row r="250" spans="1:7" ht="30" customHeight="1">
      <c r="A250" s="6">
        <v>369</v>
      </c>
      <c r="B250" s="7" t="s">
        <v>114</v>
      </c>
      <c r="C250" s="19">
        <f>SUM(C251)</f>
        <v>0</v>
      </c>
      <c r="D250" s="19">
        <f t="shared" si="65"/>
        <v>0</v>
      </c>
      <c r="E250" s="20">
        <f t="shared" si="65"/>
        <v>6450</v>
      </c>
      <c r="F250" s="20" t="e">
        <f t="shared" si="41"/>
        <v>#DIV/0!</v>
      </c>
      <c r="G250" s="20" t="e">
        <f t="shared" si="42"/>
        <v>#DIV/0!</v>
      </c>
    </row>
    <row r="251" spans="1:7" ht="30" customHeight="1">
      <c r="A251" s="6">
        <v>3693</v>
      </c>
      <c r="B251" s="7" t="s">
        <v>113</v>
      </c>
      <c r="C251" s="19">
        <v>0</v>
      </c>
      <c r="D251" s="20">
        <v>0</v>
      </c>
      <c r="E251" s="20">
        <v>6450</v>
      </c>
      <c r="F251" s="20" t="e">
        <f t="shared" si="41"/>
        <v>#DIV/0!</v>
      </c>
      <c r="G251" s="20" t="e">
        <f t="shared" si="42"/>
        <v>#DIV/0!</v>
      </c>
    </row>
    <row r="252" spans="1:7" ht="15" customHeight="1">
      <c r="A252" s="11">
        <v>4</v>
      </c>
      <c r="B252" s="11" t="s">
        <v>49</v>
      </c>
      <c r="C252" s="19">
        <f t="shared" ref="C252:E253" si="66">SUM(C253)</f>
        <v>0</v>
      </c>
      <c r="D252" s="20">
        <f t="shared" si="66"/>
        <v>2150</v>
      </c>
      <c r="E252" s="20">
        <f t="shared" si="66"/>
        <v>0</v>
      </c>
      <c r="F252" s="20" t="e">
        <f t="shared" si="41"/>
        <v>#DIV/0!</v>
      </c>
      <c r="G252" s="20">
        <f t="shared" si="42"/>
        <v>0</v>
      </c>
    </row>
    <row r="253" spans="1:7" ht="15.75" customHeight="1">
      <c r="A253" s="11">
        <v>42</v>
      </c>
      <c r="B253" s="11" t="s">
        <v>50</v>
      </c>
      <c r="C253" s="19">
        <f t="shared" si="66"/>
        <v>0</v>
      </c>
      <c r="D253" s="20">
        <f t="shared" si="66"/>
        <v>2150</v>
      </c>
      <c r="E253" s="20">
        <f t="shared" si="66"/>
        <v>0</v>
      </c>
      <c r="F253" s="20" t="e">
        <f t="shared" ref="F253:F304" si="67">SUM(E253/C253)*100</f>
        <v>#DIV/0!</v>
      </c>
      <c r="G253" s="20">
        <f t="shared" ref="G253:G304" si="68">SUM(E253/D253)*100</f>
        <v>0</v>
      </c>
    </row>
    <row r="254" spans="1:7" ht="15" customHeight="1">
      <c r="A254" s="11">
        <v>422</v>
      </c>
      <c r="B254" s="11" t="s">
        <v>51</v>
      </c>
      <c r="C254" s="19">
        <f>SUM(C255:C256)</f>
        <v>0</v>
      </c>
      <c r="D254" s="35">
        <f>SUM(D255:D256)</f>
        <v>2150</v>
      </c>
      <c r="E254" s="20">
        <f>SUM(E255:E256)</f>
        <v>0</v>
      </c>
      <c r="F254" s="20" t="e">
        <f t="shared" si="67"/>
        <v>#DIV/0!</v>
      </c>
      <c r="G254" s="20">
        <f t="shared" si="68"/>
        <v>0</v>
      </c>
    </row>
    <row r="255" spans="1:7" ht="15.75" customHeight="1">
      <c r="A255" s="11">
        <v>4221</v>
      </c>
      <c r="B255" s="11" t="s">
        <v>52</v>
      </c>
      <c r="C255" s="19">
        <v>0</v>
      </c>
      <c r="D255" s="20">
        <v>1000</v>
      </c>
      <c r="E255" s="20">
        <v>0</v>
      </c>
      <c r="F255" s="20" t="e">
        <f t="shared" si="67"/>
        <v>#DIV/0!</v>
      </c>
      <c r="G255" s="20">
        <f t="shared" si="68"/>
        <v>0</v>
      </c>
    </row>
    <row r="256" spans="1:7" ht="15.75" customHeight="1">
      <c r="A256" s="11">
        <v>4224</v>
      </c>
      <c r="B256" s="11" t="s">
        <v>55</v>
      </c>
      <c r="C256" s="19">
        <v>0</v>
      </c>
      <c r="D256" s="20">
        <v>1150</v>
      </c>
      <c r="E256" s="20">
        <v>0</v>
      </c>
      <c r="F256" s="20" t="e">
        <f t="shared" si="67"/>
        <v>#DIV/0!</v>
      </c>
      <c r="G256" s="20">
        <f t="shared" si="68"/>
        <v>0</v>
      </c>
    </row>
    <row r="257" spans="1:7" ht="30" customHeight="1">
      <c r="A257" s="3" t="s">
        <v>2</v>
      </c>
      <c r="B257" s="12" t="s">
        <v>159</v>
      </c>
      <c r="C257" s="20">
        <f t="shared" ref="C257:E259" si="69">SUM(C258)</f>
        <v>19068</v>
      </c>
      <c r="D257" s="20">
        <f t="shared" si="69"/>
        <v>0</v>
      </c>
      <c r="E257" s="20">
        <f t="shared" si="69"/>
        <v>0</v>
      </c>
      <c r="F257" s="20">
        <f t="shared" si="67"/>
        <v>0</v>
      </c>
      <c r="G257" s="20" t="e">
        <f t="shared" si="68"/>
        <v>#DIV/0!</v>
      </c>
    </row>
    <row r="258" spans="1:7" ht="30">
      <c r="A258" s="2" t="s">
        <v>41</v>
      </c>
      <c r="B258" s="11" t="s">
        <v>83</v>
      </c>
      <c r="C258" s="22">
        <f t="shared" si="69"/>
        <v>19068</v>
      </c>
      <c r="D258" s="22">
        <f t="shared" si="69"/>
        <v>0</v>
      </c>
      <c r="E258" s="22">
        <f t="shared" si="69"/>
        <v>0</v>
      </c>
      <c r="F258" s="20">
        <f t="shared" si="67"/>
        <v>0</v>
      </c>
      <c r="G258" s="20" t="e">
        <f t="shared" si="68"/>
        <v>#DIV/0!</v>
      </c>
    </row>
    <row r="259" spans="1:7" ht="15.75" customHeight="1">
      <c r="A259" s="3" t="s">
        <v>43</v>
      </c>
      <c r="B259" s="11" t="s">
        <v>158</v>
      </c>
      <c r="C259" s="20">
        <f t="shared" si="69"/>
        <v>19068</v>
      </c>
      <c r="D259" s="20">
        <f t="shared" si="69"/>
        <v>0</v>
      </c>
      <c r="E259" s="20">
        <f t="shared" si="69"/>
        <v>0</v>
      </c>
      <c r="F259" s="20">
        <f t="shared" si="67"/>
        <v>0</v>
      </c>
      <c r="G259" s="20" t="e">
        <f t="shared" si="68"/>
        <v>#DIV/0!</v>
      </c>
    </row>
    <row r="260" spans="1:7" ht="15" customHeight="1">
      <c r="A260" s="3" t="s">
        <v>43</v>
      </c>
      <c r="B260" s="11" t="s">
        <v>157</v>
      </c>
      <c r="C260" s="20">
        <f>SUM(C261)</f>
        <v>19068</v>
      </c>
      <c r="D260" s="20">
        <f>SUM(D261+D294)</f>
        <v>0</v>
      </c>
      <c r="E260" s="20">
        <f>SUM(E261+E294)</f>
        <v>0</v>
      </c>
      <c r="F260" s="20">
        <f t="shared" si="67"/>
        <v>0</v>
      </c>
      <c r="G260" s="20" t="e">
        <f t="shared" si="68"/>
        <v>#DIV/0!</v>
      </c>
    </row>
    <row r="261" spans="1:7" ht="15" customHeight="1">
      <c r="A261" s="6">
        <v>3</v>
      </c>
      <c r="B261" s="6" t="s">
        <v>8</v>
      </c>
      <c r="C261" s="20">
        <f>SUM(C262+C268)</f>
        <v>19068</v>
      </c>
      <c r="D261" s="20">
        <f>SUM(D262+D268)</f>
        <v>0</v>
      </c>
      <c r="E261" s="20">
        <f>SUM(E262+E268)</f>
        <v>0</v>
      </c>
      <c r="F261" s="20">
        <f t="shared" si="67"/>
        <v>0</v>
      </c>
      <c r="G261" s="20" t="e">
        <f t="shared" si="68"/>
        <v>#DIV/0!</v>
      </c>
    </row>
    <row r="262" spans="1:7" ht="15" customHeight="1">
      <c r="A262" s="6">
        <v>31</v>
      </c>
      <c r="B262" s="6" t="s">
        <v>70</v>
      </c>
      <c r="C262" s="20">
        <f>SUM(C263+C265)</f>
        <v>2000</v>
      </c>
      <c r="D262" s="20">
        <f>SUM(D263+D265)</f>
        <v>0</v>
      </c>
      <c r="E262" s="20">
        <f>SUM(E263+E265)</f>
        <v>0</v>
      </c>
      <c r="F262" s="20">
        <f t="shared" si="67"/>
        <v>0</v>
      </c>
      <c r="G262" s="20" t="e">
        <f t="shared" si="68"/>
        <v>#DIV/0!</v>
      </c>
    </row>
    <row r="263" spans="1:7" ht="15" customHeight="1">
      <c r="A263" s="6">
        <v>311</v>
      </c>
      <c r="B263" s="6" t="s">
        <v>71</v>
      </c>
      <c r="C263" s="20">
        <f>SUM(C264)</f>
        <v>1717</v>
      </c>
      <c r="D263" s="20">
        <f>SUM(D264)</f>
        <v>0</v>
      </c>
      <c r="E263" s="20">
        <f>SUM(E264)</f>
        <v>0</v>
      </c>
      <c r="F263" s="20">
        <f t="shared" si="67"/>
        <v>0</v>
      </c>
      <c r="G263" s="20" t="e">
        <f t="shared" si="68"/>
        <v>#DIV/0!</v>
      </c>
    </row>
    <row r="264" spans="1:7" ht="15" customHeight="1">
      <c r="A264" s="6">
        <v>3111</v>
      </c>
      <c r="B264" s="6" t="s">
        <v>72</v>
      </c>
      <c r="C264" s="20">
        <v>1717</v>
      </c>
      <c r="D264" s="20">
        <v>0</v>
      </c>
      <c r="E264" s="20">
        <v>0</v>
      </c>
      <c r="F264" s="20">
        <f t="shared" si="67"/>
        <v>0</v>
      </c>
      <c r="G264" s="20" t="e">
        <f t="shared" si="68"/>
        <v>#DIV/0!</v>
      </c>
    </row>
    <row r="265" spans="1:7" ht="15" customHeight="1">
      <c r="A265" s="6">
        <v>313</v>
      </c>
      <c r="B265" s="6" t="s">
        <v>73</v>
      </c>
      <c r="C265" s="20">
        <f>SUM(C266:C267)</f>
        <v>283</v>
      </c>
      <c r="D265" s="20">
        <f>SUM(D266:D267)</f>
        <v>0</v>
      </c>
      <c r="E265" s="20">
        <f>SUM(E266:E267)</f>
        <v>0</v>
      </c>
      <c r="F265" s="20">
        <f t="shared" si="67"/>
        <v>0</v>
      </c>
      <c r="G265" s="20" t="e">
        <f t="shared" si="68"/>
        <v>#DIV/0!</v>
      </c>
    </row>
    <row r="266" spans="1:7" ht="15" customHeight="1">
      <c r="A266" s="6">
        <v>3131</v>
      </c>
      <c r="B266" s="6" t="s">
        <v>111</v>
      </c>
      <c r="C266" s="20">
        <v>0</v>
      </c>
      <c r="D266" s="20">
        <v>0</v>
      </c>
      <c r="E266" s="20">
        <v>0</v>
      </c>
      <c r="F266" s="20" t="e">
        <f t="shared" si="67"/>
        <v>#DIV/0!</v>
      </c>
      <c r="G266" s="20" t="e">
        <f t="shared" si="68"/>
        <v>#DIV/0!</v>
      </c>
    </row>
    <row r="267" spans="1:7" ht="15" customHeight="1">
      <c r="A267" s="6">
        <v>3132</v>
      </c>
      <c r="B267" s="6" t="s">
        <v>74</v>
      </c>
      <c r="C267" s="20">
        <v>283</v>
      </c>
      <c r="D267" s="20">
        <v>0</v>
      </c>
      <c r="E267" s="20">
        <v>0</v>
      </c>
      <c r="F267" s="20">
        <f t="shared" si="67"/>
        <v>0</v>
      </c>
      <c r="G267" s="20" t="e">
        <f t="shared" si="68"/>
        <v>#DIV/0!</v>
      </c>
    </row>
    <row r="268" spans="1:7" ht="15" customHeight="1">
      <c r="A268" s="6">
        <v>32</v>
      </c>
      <c r="B268" s="6" t="s">
        <v>9</v>
      </c>
      <c r="C268" s="20">
        <f>SUM(C269+C271+C273+C276)</f>
        <v>17068</v>
      </c>
      <c r="D268" s="20">
        <f>SUM(D269+D271+D273+D276)</f>
        <v>0</v>
      </c>
      <c r="E268" s="20">
        <f>SUM(E269+E271+E273+E276)</f>
        <v>0</v>
      </c>
      <c r="F268" s="20">
        <f t="shared" si="67"/>
        <v>0</v>
      </c>
      <c r="G268" s="20" t="e">
        <f t="shared" si="68"/>
        <v>#DIV/0!</v>
      </c>
    </row>
    <row r="269" spans="1:7" ht="15" customHeight="1">
      <c r="A269" s="6">
        <v>321</v>
      </c>
      <c r="B269" s="6" t="s">
        <v>10</v>
      </c>
      <c r="C269" s="20">
        <f>SUM(C270)</f>
        <v>144</v>
      </c>
      <c r="D269" s="20">
        <f>SUM(D270)</f>
        <v>0</v>
      </c>
      <c r="E269" s="20">
        <f>SUM(E270)</f>
        <v>0</v>
      </c>
      <c r="F269" s="20">
        <f t="shared" ref="F269:F278" si="70">SUM(E269/C269)*100</f>
        <v>0</v>
      </c>
      <c r="G269" s="20" t="e">
        <f t="shared" ref="G269:G278" si="71">SUM(E269/D269)*100</f>
        <v>#DIV/0!</v>
      </c>
    </row>
    <row r="270" spans="1:7" ht="15" customHeight="1">
      <c r="A270" s="6">
        <v>3211</v>
      </c>
      <c r="B270" s="6" t="s">
        <v>156</v>
      </c>
      <c r="C270" s="20">
        <v>144</v>
      </c>
      <c r="D270" s="20">
        <v>0</v>
      </c>
      <c r="E270" s="20">
        <v>0</v>
      </c>
      <c r="F270" s="20">
        <f t="shared" si="70"/>
        <v>0</v>
      </c>
      <c r="G270" s="20" t="e">
        <f t="shared" si="71"/>
        <v>#DIV/0!</v>
      </c>
    </row>
    <row r="271" spans="1:7" ht="15" customHeight="1">
      <c r="A271" s="6">
        <v>322</v>
      </c>
      <c r="B271" s="6" t="s">
        <v>15</v>
      </c>
      <c r="C271" s="20">
        <f>SUM(C272)</f>
        <v>12629</v>
      </c>
      <c r="D271" s="20">
        <f>SUM(D272)</f>
        <v>0</v>
      </c>
      <c r="E271" s="20">
        <f>SUM(E272)</f>
        <v>0</v>
      </c>
      <c r="F271" s="20">
        <f t="shared" si="70"/>
        <v>0</v>
      </c>
      <c r="G271" s="20" t="e">
        <f t="shared" si="71"/>
        <v>#DIV/0!</v>
      </c>
    </row>
    <row r="272" spans="1:7" ht="15" customHeight="1">
      <c r="A272" s="6">
        <v>3221</v>
      </c>
      <c r="B272" s="6" t="s">
        <v>16</v>
      </c>
      <c r="C272" s="20">
        <v>12629</v>
      </c>
      <c r="D272" s="20">
        <v>0</v>
      </c>
      <c r="E272" s="20">
        <v>0</v>
      </c>
      <c r="F272" s="20">
        <f t="shared" si="70"/>
        <v>0</v>
      </c>
      <c r="G272" s="20" t="e">
        <f t="shared" si="71"/>
        <v>#DIV/0!</v>
      </c>
    </row>
    <row r="273" spans="1:7" ht="15" customHeight="1">
      <c r="A273" s="6">
        <v>323</v>
      </c>
      <c r="B273" s="6" t="s">
        <v>155</v>
      </c>
      <c r="C273" s="20">
        <f>SUM(C274+C275)</f>
        <v>2800</v>
      </c>
      <c r="D273" s="20">
        <f>SUM(D274+D275)</f>
        <v>0</v>
      </c>
      <c r="E273" s="20">
        <f>SUM(E274+E275)</f>
        <v>0</v>
      </c>
      <c r="F273" s="20">
        <f t="shared" si="70"/>
        <v>0</v>
      </c>
      <c r="G273" s="20" t="e">
        <f t="shared" si="71"/>
        <v>#DIV/0!</v>
      </c>
    </row>
    <row r="274" spans="1:7" ht="15" customHeight="1">
      <c r="A274" s="6">
        <v>3231</v>
      </c>
      <c r="B274" s="6" t="s">
        <v>20</v>
      </c>
      <c r="C274" s="20">
        <v>1800</v>
      </c>
      <c r="D274" s="20">
        <v>0</v>
      </c>
      <c r="E274" s="20">
        <v>0</v>
      </c>
      <c r="F274" s="20">
        <f t="shared" si="70"/>
        <v>0</v>
      </c>
      <c r="G274" s="20" t="e">
        <f t="shared" si="71"/>
        <v>#DIV/0!</v>
      </c>
    </row>
    <row r="275" spans="1:7" ht="15" customHeight="1">
      <c r="A275" s="6">
        <v>3233</v>
      </c>
      <c r="B275" s="6" t="s">
        <v>22</v>
      </c>
      <c r="C275" s="20">
        <v>1000</v>
      </c>
      <c r="D275" s="20">
        <v>0</v>
      </c>
      <c r="E275" s="20">
        <v>0</v>
      </c>
      <c r="F275" s="20">
        <f t="shared" si="70"/>
        <v>0</v>
      </c>
      <c r="G275" s="20" t="e">
        <f t="shared" si="71"/>
        <v>#DIV/0!</v>
      </c>
    </row>
    <row r="276" spans="1:7" ht="15" customHeight="1">
      <c r="A276" s="6">
        <v>329</v>
      </c>
      <c r="B276" s="6" t="s">
        <v>26</v>
      </c>
      <c r="C276" s="20">
        <f>SUM(C277+C278)</f>
        <v>1495</v>
      </c>
      <c r="D276" s="20">
        <f>SUM(D277+D278)</f>
        <v>0</v>
      </c>
      <c r="E276" s="20">
        <f>SUM(E277+E278)</f>
        <v>0</v>
      </c>
      <c r="F276" s="20">
        <f t="shared" si="70"/>
        <v>0</v>
      </c>
      <c r="G276" s="20" t="e">
        <f t="shared" si="71"/>
        <v>#DIV/0!</v>
      </c>
    </row>
    <row r="277" spans="1:7" ht="15" customHeight="1">
      <c r="A277" s="6">
        <v>3293</v>
      </c>
      <c r="B277" s="6" t="s">
        <v>27</v>
      </c>
      <c r="C277" s="20">
        <v>1360</v>
      </c>
      <c r="D277" s="20">
        <v>0</v>
      </c>
      <c r="E277" s="20">
        <v>0</v>
      </c>
      <c r="F277" s="20">
        <f t="shared" si="70"/>
        <v>0</v>
      </c>
      <c r="G277" s="20" t="e">
        <f t="shared" si="71"/>
        <v>#DIV/0!</v>
      </c>
    </row>
    <row r="278" spans="1:7" ht="15" customHeight="1">
      <c r="A278" s="6">
        <v>3295</v>
      </c>
      <c r="B278" s="6" t="s">
        <v>29</v>
      </c>
      <c r="C278" s="20">
        <v>135</v>
      </c>
      <c r="D278" s="20">
        <v>0</v>
      </c>
      <c r="E278" s="20">
        <v>0</v>
      </c>
      <c r="F278" s="20">
        <f t="shared" si="70"/>
        <v>0</v>
      </c>
      <c r="G278" s="20" t="e">
        <f t="shared" si="71"/>
        <v>#DIV/0!</v>
      </c>
    </row>
    <row r="279" spans="1:7" ht="30" customHeight="1">
      <c r="A279" s="11" t="s">
        <v>92</v>
      </c>
      <c r="B279" s="12" t="s">
        <v>93</v>
      </c>
      <c r="C279" s="20">
        <f>SUM(C280)</f>
        <v>6679643</v>
      </c>
      <c r="D279" s="20">
        <f>SUM(D280)</f>
        <v>6892048</v>
      </c>
      <c r="E279" s="20">
        <f>SUM(E280)</f>
        <v>7266024</v>
      </c>
      <c r="F279" s="20">
        <f t="shared" si="67"/>
        <v>108.77862783984114</v>
      </c>
      <c r="G279" s="20">
        <f t="shared" si="68"/>
        <v>105.42619552272416</v>
      </c>
    </row>
    <row r="280" spans="1:7" ht="30" customHeight="1">
      <c r="A280" s="11" t="s">
        <v>95</v>
      </c>
      <c r="B280" s="12" t="s">
        <v>94</v>
      </c>
      <c r="C280" s="20">
        <f>SUM(C281+C297)</f>
        <v>6679643</v>
      </c>
      <c r="D280" s="20">
        <f>SUM(D281+D297)</f>
        <v>6892048</v>
      </c>
      <c r="E280" s="20">
        <f>SUM(E281+E297)</f>
        <v>7266024</v>
      </c>
      <c r="F280" s="20">
        <f t="shared" si="67"/>
        <v>108.77862783984114</v>
      </c>
      <c r="G280" s="20">
        <f t="shared" si="68"/>
        <v>105.42619552272416</v>
      </c>
    </row>
    <row r="281" spans="1:7" ht="30" customHeight="1">
      <c r="A281" s="2" t="s">
        <v>41</v>
      </c>
      <c r="B281" s="11" t="s">
        <v>83</v>
      </c>
      <c r="C281" s="22">
        <f t="shared" ref="C281:E283" si="72">SUM(C282)</f>
        <v>1643459</v>
      </c>
      <c r="D281" s="22">
        <f t="shared" si="72"/>
        <v>1820294</v>
      </c>
      <c r="E281" s="22">
        <f t="shared" si="72"/>
        <v>1807731</v>
      </c>
      <c r="F281" s="20">
        <f t="shared" si="67"/>
        <v>109.99550338645503</v>
      </c>
      <c r="G281" s="20">
        <f t="shared" si="68"/>
        <v>99.309836762632855</v>
      </c>
    </row>
    <row r="282" spans="1:7" ht="15.75">
      <c r="A282" s="11" t="s">
        <v>43</v>
      </c>
      <c r="B282" s="11" t="s">
        <v>62</v>
      </c>
      <c r="C282" s="20">
        <f t="shared" si="72"/>
        <v>1643459</v>
      </c>
      <c r="D282" s="20">
        <f t="shared" si="72"/>
        <v>1820294</v>
      </c>
      <c r="E282" s="20">
        <f t="shared" si="72"/>
        <v>1807731</v>
      </c>
      <c r="F282" s="20">
        <f t="shared" si="67"/>
        <v>109.99550338645503</v>
      </c>
      <c r="G282" s="20">
        <f t="shared" si="68"/>
        <v>99.309836762632855</v>
      </c>
    </row>
    <row r="283" spans="1:7" ht="15.75" customHeight="1">
      <c r="A283" s="11" t="s">
        <v>43</v>
      </c>
      <c r="B283" s="11" t="s">
        <v>63</v>
      </c>
      <c r="C283" s="20">
        <f t="shared" si="72"/>
        <v>1643459</v>
      </c>
      <c r="D283" s="20">
        <f t="shared" si="72"/>
        <v>1820294</v>
      </c>
      <c r="E283" s="20">
        <f t="shared" si="72"/>
        <v>1807731</v>
      </c>
      <c r="F283" s="20">
        <f t="shared" si="67"/>
        <v>109.99550338645503</v>
      </c>
      <c r="G283" s="20">
        <f t="shared" si="68"/>
        <v>99.309836762632855</v>
      </c>
    </row>
    <row r="284" spans="1:7" ht="15" customHeight="1">
      <c r="A284" s="6">
        <v>3</v>
      </c>
      <c r="B284" s="6" t="s">
        <v>8</v>
      </c>
      <c r="C284" s="20">
        <f>SUM(C285+C292)</f>
        <v>1643459</v>
      </c>
      <c r="D284" s="20">
        <f>SUM(D285+D292)</f>
        <v>1820294</v>
      </c>
      <c r="E284" s="20">
        <f>SUM(E285+E292)</f>
        <v>1807731</v>
      </c>
      <c r="F284" s="20">
        <f t="shared" si="67"/>
        <v>109.99550338645503</v>
      </c>
      <c r="G284" s="20">
        <f t="shared" si="68"/>
        <v>99.309836762632855</v>
      </c>
    </row>
    <row r="285" spans="1:7" ht="15" customHeight="1">
      <c r="A285" s="3">
        <v>31</v>
      </c>
      <c r="B285" s="11" t="s">
        <v>70</v>
      </c>
      <c r="C285" s="20">
        <f>SUM(C286+C288+C290)</f>
        <v>1620479</v>
      </c>
      <c r="D285" s="20">
        <f>SUM(D286+D288+D290)</f>
        <v>1800044</v>
      </c>
      <c r="E285" s="20">
        <f>SUM(E286+E288+E290)</f>
        <v>1787406</v>
      </c>
      <c r="F285" s="20">
        <f t="shared" si="67"/>
        <v>110.30108998635588</v>
      </c>
      <c r="G285" s="20">
        <f t="shared" si="68"/>
        <v>99.297906051185407</v>
      </c>
    </row>
    <row r="286" spans="1:7" ht="15.75" customHeight="1">
      <c r="A286" s="3">
        <v>311</v>
      </c>
      <c r="B286" s="11" t="s">
        <v>71</v>
      </c>
      <c r="C286" s="20">
        <f t="shared" ref="C286:E286" si="73">SUM(C287)</f>
        <v>293417</v>
      </c>
      <c r="D286" s="35">
        <f t="shared" si="73"/>
        <v>377825</v>
      </c>
      <c r="E286" s="20">
        <f t="shared" si="73"/>
        <v>346570</v>
      </c>
      <c r="F286" s="20">
        <f t="shared" si="67"/>
        <v>118.11517396742519</v>
      </c>
      <c r="G286" s="20">
        <f t="shared" si="68"/>
        <v>91.727651690597497</v>
      </c>
    </row>
    <row r="287" spans="1:7" ht="15.75">
      <c r="A287" s="3">
        <v>3114</v>
      </c>
      <c r="B287" s="11" t="s">
        <v>99</v>
      </c>
      <c r="C287" s="20">
        <v>293417</v>
      </c>
      <c r="D287" s="20">
        <v>377825</v>
      </c>
      <c r="E287" s="20">
        <v>346570</v>
      </c>
      <c r="F287" s="20">
        <f t="shared" si="67"/>
        <v>118.11517396742519</v>
      </c>
      <c r="G287" s="20">
        <f t="shared" si="68"/>
        <v>91.727651690597497</v>
      </c>
    </row>
    <row r="288" spans="1:7" ht="15.75" customHeight="1">
      <c r="A288" s="3">
        <v>312</v>
      </c>
      <c r="B288" s="11" t="s">
        <v>98</v>
      </c>
      <c r="C288" s="20">
        <f>SUM(C289)</f>
        <v>213014</v>
      </c>
      <c r="D288" s="35">
        <f>SUM(D289)</f>
        <v>208897</v>
      </c>
      <c r="E288" s="20">
        <f>SUM(E289)</f>
        <v>237570</v>
      </c>
      <c r="F288" s="20">
        <f t="shared" si="67"/>
        <v>111.52788079656737</v>
      </c>
      <c r="G288" s="20">
        <f t="shared" si="68"/>
        <v>113.72590319631206</v>
      </c>
    </row>
    <row r="289" spans="1:7" ht="15.75" customHeight="1">
      <c r="A289" s="3">
        <v>3121</v>
      </c>
      <c r="B289" s="11" t="s">
        <v>98</v>
      </c>
      <c r="C289" s="20">
        <v>213014</v>
      </c>
      <c r="D289" s="20">
        <v>208897</v>
      </c>
      <c r="E289" s="20">
        <v>237570</v>
      </c>
      <c r="F289" s="20">
        <f t="shared" si="67"/>
        <v>111.52788079656737</v>
      </c>
      <c r="G289" s="20">
        <f t="shared" si="68"/>
        <v>113.72590319631206</v>
      </c>
    </row>
    <row r="290" spans="1:7" ht="15.75" customHeight="1">
      <c r="A290" s="6">
        <v>313</v>
      </c>
      <c r="B290" s="6" t="s">
        <v>73</v>
      </c>
      <c r="C290" s="20">
        <f>SUM(C291)</f>
        <v>1114048</v>
      </c>
      <c r="D290" s="35">
        <f>SUM(D291)</f>
        <v>1213322</v>
      </c>
      <c r="E290" s="20">
        <f>SUM(E291)</f>
        <v>1203266</v>
      </c>
      <c r="F290" s="20">
        <f t="shared" si="67"/>
        <v>108.00845205951629</v>
      </c>
      <c r="G290" s="20">
        <f t="shared" si="68"/>
        <v>99.171201049680135</v>
      </c>
    </row>
    <row r="291" spans="1:7" ht="15.75" customHeight="1">
      <c r="A291" s="6">
        <v>3131</v>
      </c>
      <c r="B291" s="6" t="s">
        <v>100</v>
      </c>
      <c r="C291" s="20">
        <v>1114048</v>
      </c>
      <c r="D291" s="20">
        <v>1213322</v>
      </c>
      <c r="E291" s="20">
        <v>1203266</v>
      </c>
      <c r="F291" s="20">
        <f t="shared" si="67"/>
        <v>108.00845205951629</v>
      </c>
      <c r="G291" s="20">
        <f t="shared" si="68"/>
        <v>99.171201049680135</v>
      </c>
    </row>
    <row r="292" spans="1:7" ht="15.75">
      <c r="A292" s="6">
        <v>32</v>
      </c>
      <c r="B292" s="6" t="s">
        <v>9</v>
      </c>
      <c r="C292" s="20">
        <f>SUM(C293+C295)</f>
        <v>22980</v>
      </c>
      <c r="D292" s="20">
        <f>SUM(D293+D295)</f>
        <v>20250</v>
      </c>
      <c r="E292" s="20">
        <f>SUM(E293+E295)</f>
        <v>20325</v>
      </c>
      <c r="F292" s="20">
        <f t="shared" si="67"/>
        <v>88.446475195822444</v>
      </c>
      <c r="G292" s="20">
        <f t="shared" si="68"/>
        <v>100.37037037037038</v>
      </c>
    </row>
    <row r="293" spans="1:7" ht="15.75">
      <c r="A293" s="6">
        <v>323</v>
      </c>
      <c r="B293" s="6"/>
      <c r="C293" s="20">
        <f>SUM(C294)</f>
        <v>1230</v>
      </c>
      <c r="D293" s="20">
        <f>SUM(D294)</f>
        <v>0</v>
      </c>
      <c r="E293" s="20">
        <f>SUM(E294)</f>
        <v>0</v>
      </c>
      <c r="F293" s="20">
        <f t="shared" ref="F293:F294" si="74">SUM(E293/C293)*100</f>
        <v>0</v>
      </c>
      <c r="G293" s="20" t="e">
        <f t="shared" ref="G293:G294" si="75">SUM(E293/D293)*100</f>
        <v>#DIV/0!</v>
      </c>
    </row>
    <row r="294" spans="1:7" ht="15.75">
      <c r="A294" s="6">
        <v>3237</v>
      </c>
      <c r="B294" s="6"/>
      <c r="C294" s="20">
        <v>1230</v>
      </c>
      <c r="D294" s="20">
        <v>0</v>
      </c>
      <c r="E294" s="20">
        <v>0</v>
      </c>
      <c r="F294" s="20">
        <f t="shared" si="74"/>
        <v>0</v>
      </c>
      <c r="G294" s="20" t="e">
        <f t="shared" si="75"/>
        <v>#DIV/0!</v>
      </c>
    </row>
    <row r="295" spans="1:7" ht="15.75" customHeight="1">
      <c r="A295" s="6">
        <v>329</v>
      </c>
      <c r="B295" s="6" t="s">
        <v>26</v>
      </c>
      <c r="C295" s="20">
        <f t="shared" ref="C295" si="76">SUM(C296)</f>
        <v>21750</v>
      </c>
      <c r="D295" s="35">
        <f>SUM(D296)</f>
        <v>20250</v>
      </c>
      <c r="E295" s="20">
        <f>SUM(E296)</f>
        <v>20325</v>
      </c>
      <c r="F295" s="20">
        <f t="shared" si="67"/>
        <v>93.448275862068968</v>
      </c>
      <c r="G295" s="20">
        <f t="shared" si="68"/>
        <v>100.37037037037038</v>
      </c>
    </row>
    <row r="296" spans="1:7" ht="15.75" customHeight="1">
      <c r="A296" s="6">
        <v>3295</v>
      </c>
      <c r="B296" s="6" t="s">
        <v>29</v>
      </c>
      <c r="C296" s="20">
        <v>21750</v>
      </c>
      <c r="D296" s="20">
        <v>20250</v>
      </c>
      <c r="E296" s="20">
        <v>20325</v>
      </c>
      <c r="F296" s="20">
        <f t="shared" si="67"/>
        <v>93.448275862068968</v>
      </c>
      <c r="G296" s="20">
        <f t="shared" si="68"/>
        <v>100.37037037037038</v>
      </c>
    </row>
    <row r="297" spans="1:7" ht="30" customHeight="1">
      <c r="A297" s="2" t="s">
        <v>41</v>
      </c>
      <c r="B297" s="11" t="s">
        <v>83</v>
      </c>
      <c r="C297" s="20">
        <f>SUM(C298)</f>
        <v>5036184</v>
      </c>
      <c r="D297" s="20">
        <f>SUM(D298)</f>
        <v>5071754</v>
      </c>
      <c r="E297" s="20">
        <f>SUM(E298)</f>
        <v>5458293</v>
      </c>
      <c r="F297" s="20">
        <f t="shared" si="67"/>
        <v>108.38152458289846</v>
      </c>
      <c r="G297" s="20">
        <f t="shared" si="68"/>
        <v>107.62140671649296</v>
      </c>
    </row>
    <row r="298" spans="1:7" ht="15.75" customHeight="1">
      <c r="A298" s="6">
        <v>3</v>
      </c>
      <c r="B298" s="6" t="s">
        <v>8</v>
      </c>
      <c r="C298" s="20">
        <f t="shared" ref="C298:E298" si="77">SUM(C299)</f>
        <v>5036184</v>
      </c>
      <c r="D298" s="20">
        <f t="shared" si="77"/>
        <v>5071754</v>
      </c>
      <c r="E298" s="20">
        <f t="shared" si="77"/>
        <v>5458293</v>
      </c>
      <c r="F298" s="20">
        <f t="shared" si="67"/>
        <v>108.38152458289846</v>
      </c>
      <c r="G298" s="20">
        <f t="shared" si="68"/>
        <v>107.62140671649296</v>
      </c>
    </row>
    <row r="299" spans="1:7" ht="15.75" customHeight="1">
      <c r="A299" s="3">
        <v>31</v>
      </c>
      <c r="B299" s="11" t="s">
        <v>70</v>
      </c>
      <c r="C299" s="20">
        <f>SUM(C300+C303)</f>
        <v>5036184</v>
      </c>
      <c r="D299" s="20">
        <f>SUM(D300+D303)</f>
        <v>5071754</v>
      </c>
      <c r="E299" s="20">
        <f>SUM(E300+E303)</f>
        <v>5458293</v>
      </c>
      <c r="F299" s="20">
        <f t="shared" si="67"/>
        <v>108.38152458289846</v>
      </c>
      <c r="G299" s="20">
        <f t="shared" si="68"/>
        <v>107.62140671649296</v>
      </c>
    </row>
    <row r="300" spans="1:7" ht="15.75" customHeight="1">
      <c r="A300" s="3">
        <v>311</v>
      </c>
      <c r="B300" s="11" t="s">
        <v>71</v>
      </c>
      <c r="C300" s="20">
        <f>SUM(C301+C302)</f>
        <v>4124367</v>
      </c>
      <c r="D300" s="20">
        <f>SUM(D301+D302)</f>
        <v>4123591</v>
      </c>
      <c r="E300" s="20">
        <f>SUM(E301+E302)</f>
        <v>4362553</v>
      </c>
      <c r="F300" s="20">
        <f t="shared" si="67"/>
        <v>105.77509227476605</v>
      </c>
      <c r="G300" s="20">
        <f t="shared" si="68"/>
        <v>105.79499761251783</v>
      </c>
    </row>
    <row r="301" spans="1:7" ht="15.75" customHeight="1">
      <c r="A301" s="3">
        <v>3111</v>
      </c>
      <c r="B301" s="11" t="s">
        <v>72</v>
      </c>
      <c r="C301" s="20">
        <v>4033551</v>
      </c>
      <c r="D301" s="20">
        <v>4086332</v>
      </c>
      <c r="E301" s="20">
        <v>4240566</v>
      </c>
      <c r="F301" s="20">
        <f t="shared" si="67"/>
        <v>105.13232632982698</v>
      </c>
      <c r="G301" s="20">
        <f t="shared" si="68"/>
        <v>103.77438739681455</v>
      </c>
    </row>
    <row r="302" spans="1:7" ht="15.75" customHeight="1">
      <c r="A302" s="3">
        <v>3113</v>
      </c>
      <c r="B302" s="11" t="s">
        <v>101</v>
      </c>
      <c r="C302" s="20">
        <v>90816</v>
      </c>
      <c r="D302" s="20">
        <v>37259</v>
      </c>
      <c r="E302" s="20">
        <v>121987</v>
      </c>
      <c r="F302" s="20">
        <f t="shared" ref="F302" si="78">SUM(E302/C302)*100</f>
        <v>134.32324700493305</v>
      </c>
      <c r="G302" s="20">
        <f t="shared" ref="G302" si="79">SUM(E302/D302)*100</f>
        <v>327.4027751684157</v>
      </c>
    </row>
    <row r="303" spans="1:7" ht="15.75" customHeight="1">
      <c r="A303" s="3">
        <v>313</v>
      </c>
      <c r="B303" s="11" t="s">
        <v>73</v>
      </c>
      <c r="C303" s="20">
        <f>SUM(C304)</f>
        <v>911817</v>
      </c>
      <c r="D303" s="20">
        <f>SUM(D304)</f>
        <v>948163</v>
      </c>
      <c r="E303" s="20">
        <f>SUM(E304)</f>
        <v>1095740</v>
      </c>
      <c r="F303" s="20">
        <f t="shared" si="67"/>
        <v>120.1710430930768</v>
      </c>
      <c r="G303" s="20">
        <f t="shared" si="68"/>
        <v>115.56451791516859</v>
      </c>
    </row>
    <row r="304" spans="1:7" ht="15.75" customHeight="1">
      <c r="A304" s="3">
        <v>3132</v>
      </c>
      <c r="B304" s="11" t="s">
        <v>74</v>
      </c>
      <c r="C304" s="20">
        <v>911817</v>
      </c>
      <c r="D304" s="20">
        <v>948163</v>
      </c>
      <c r="E304" s="20">
        <v>1095740</v>
      </c>
      <c r="F304" s="20">
        <f t="shared" si="67"/>
        <v>120.1710430930768</v>
      </c>
      <c r="G304" s="20">
        <f t="shared" si="68"/>
        <v>115.56451791516859</v>
      </c>
    </row>
    <row r="305" spans="2:4" ht="15" customHeight="1">
      <c r="B305" t="s">
        <v>105</v>
      </c>
      <c r="D305" t="s">
        <v>107</v>
      </c>
    </row>
    <row r="306" spans="2:4">
      <c r="B306" t="s">
        <v>106</v>
      </c>
      <c r="D306" t="s">
        <v>108</v>
      </c>
    </row>
    <row r="307" spans="2:4" ht="15" customHeight="1"/>
    <row r="308" spans="2:4" ht="15" customHeight="1"/>
    <row r="309" spans="2:4" ht="15" customHeight="1"/>
    <row r="310" spans="2:4" ht="15" customHeight="1"/>
    <row r="311" spans="2:4" ht="15" customHeight="1"/>
    <row r="312" spans="2:4" ht="15" customHeight="1"/>
    <row r="313" spans="2:4" ht="15" customHeight="1"/>
    <row r="314" spans="2:4" ht="15" customHeight="1"/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workbookViewId="0">
      <selection activeCell="B89" sqref="B89"/>
    </sheetView>
  </sheetViews>
  <sheetFormatPr defaultRowHeight="15"/>
  <cols>
    <col min="1" max="1" width="11.28515625" customWidth="1"/>
    <col min="2" max="2" width="53.7109375" customWidth="1"/>
    <col min="3" max="3" width="14.7109375" customWidth="1"/>
    <col min="4" max="4" width="14" customWidth="1"/>
    <col min="5" max="5" width="14.5703125" customWidth="1"/>
    <col min="6" max="6" width="10.5703125" bestFit="1" customWidth="1"/>
  </cols>
  <sheetData>
    <row r="1" spans="1:8" s="27" customFormat="1" ht="21">
      <c r="A1" s="49" t="s">
        <v>172</v>
      </c>
      <c r="B1" s="49"/>
      <c r="C1" s="50"/>
      <c r="D1" s="50"/>
      <c r="E1" s="50"/>
      <c r="F1" s="50"/>
      <c r="G1" s="50"/>
      <c r="H1" s="50"/>
    </row>
    <row r="2" spans="1:8" s="27" customFormat="1" ht="18" customHeight="1">
      <c r="A2" s="49" t="s">
        <v>145</v>
      </c>
      <c r="B2" s="49"/>
      <c r="C2" s="50"/>
      <c r="D2" s="50"/>
      <c r="E2" s="50"/>
      <c r="F2" s="50"/>
      <c r="G2" s="50"/>
      <c r="H2" s="50"/>
    </row>
    <row r="3" spans="1:8">
      <c r="A3" s="17">
        <v>1</v>
      </c>
      <c r="B3" s="17">
        <v>2</v>
      </c>
      <c r="C3" s="17">
        <v>3</v>
      </c>
      <c r="D3" s="17">
        <v>4</v>
      </c>
      <c r="E3" s="17">
        <v>5</v>
      </c>
      <c r="F3" s="17">
        <v>6</v>
      </c>
      <c r="G3" s="17">
        <v>7</v>
      </c>
    </row>
    <row r="4" spans="1:8" ht="105">
      <c r="A4" s="14" t="s">
        <v>3</v>
      </c>
      <c r="B4" s="15" t="s">
        <v>4</v>
      </c>
      <c r="C4" s="4" t="s">
        <v>6</v>
      </c>
      <c r="D4" s="4" t="s">
        <v>7</v>
      </c>
      <c r="E4" s="4" t="s">
        <v>5</v>
      </c>
      <c r="F4" s="16" t="s">
        <v>109</v>
      </c>
      <c r="G4" s="16" t="s">
        <v>110</v>
      </c>
    </row>
    <row r="5" spans="1:8" ht="15.75">
      <c r="A5" s="40"/>
      <c r="B5" s="44" t="s">
        <v>167</v>
      </c>
      <c r="C5" s="47">
        <f>SUM(C6+C49+C57+C75)</f>
        <v>8739639</v>
      </c>
      <c r="D5" s="47">
        <f>SUM(D6+D49+D57+D75)</f>
        <v>8818312</v>
      </c>
      <c r="E5" s="47">
        <f>SUM(E6+E49+E57+E75)</f>
        <v>9910229</v>
      </c>
      <c r="F5" s="20">
        <f t="shared" ref="F5" si="0">SUM(E5/C5)*100</f>
        <v>113.39403149260512</v>
      </c>
      <c r="G5" s="20">
        <f t="shared" ref="G5" si="1">SUM(E5/D5)*100</f>
        <v>112.38238111783751</v>
      </c>
    </row>
    <row r="6" spans="1:8" ht="15.75">
      <c r="A6" s="14"/>
      <c r="B6" s="43" t="s">
        <v>170</v>
      </c>
      <c r="C6" s="47">
        <f>SUM(C9+C11+C13+C15+C17+C19+C21+C23)</f>
        <v>8739639</v>
      </c>
      <c r="D6" s="47">
        <f>SUM(D9+D11+D13+D15+D17+D19+D21)</f>
        <v>8707199</v>
      </c>
      <c r="E6" s="47">
        <f>SUM(E9+E11+E13+E15+E17+E19+E21+E23)</f>
        <v>9910229</v>
      </c>
      <c r="F6" s="20">
        <f t="shared" ref="F6" si="2">SUM(E6/C6)*100</f>
        <v>113.39403149260512</v>
      </c>
      <c r="G6" s="20">
        <f t="shared" ref="G6" si="3">SUM(E6/D6)*100</f>
        <v>113.81649827918254</v>
      </c>
    </row>
    <row r="7" spans="1:8" ht="45" customHeight="1">
      <c r="A7" s="3" t="s">
        <v>0</v>
      </c>
      <c r="B7" s="2" t="s">
        <v>39</v>
      </c>
      <c r="C7" s="20">
        <f>SUM(C8+C250)</f>
        <v>0</v>
      </c>
      <c r="D7" s="20">
        <f>SUM(D8+D247)</f>
        <v>7054203</v>
      </c>
      <c r="E7" s="20">
        <f>SUM(E8+E250)</f>
        <v>0</v>
      </c>
      <c r="F7" s="20" t="e">
        <f t="shared" ref="F7" si="4">SUM(E7/C7)*100</f>
        <v>#DIV/0!</v>
      </c>
      <c r="G7" s="20">
        <f t="shared" ref="G7" si="5">SUM(E7/D7)*100</f>
        <v>0</v>
      </c>
    </row>
    <row r="8" spans="1:8">
      <c r="A8" s="3" t="s">
        <v>92</v>
      </c>
      <c r="B8" s="3" t="s">
        <v>104</v>
      </c>
      <c r="C8" s="20">
        <f>SUM(C23)</f>
        <v>0</v>
      </c>
      <c r="D8" s="20">
        <f>SUM(D23)</f>
        <v>7054203</v>
      </c>
      <c r="E8" s="20">
        <f>SUM(E23)</f>
        <v>0</v>
      </c>
      <c r="F8" s="20" t="e">
        <f t="shared" ref="F8:F23" si="6">SUM(E8/C8)*100</f>
        <v>#DIV/0!</v>
      </c>
      <c r="G8" s="20">
        <f t="shared" ref="G8:G23" si="7">SUM(E8/D8)*100</f>
        <v>0</v>
      </c>
    </row>
    <row r="9" spans="1:8">
      <c r="A9" s="3" t="s">
        <v>43</v>
      </c>
      <c r="B9" s="3" t="s">
        <v>65</v>
      </c>
      <c r="C9" s="20">
        <f>SUM(C10)</f>
        <v>0</v>
      </c>
      <c r="D9" s="20">
        <f>SUM(D10)</f>
        <v>5000</v>
      </c>
      <c r="E9" s="20">
        <f>SUM(E10)</f>
        <v>25000</v>
      </c>
      <c r="F9" s="20" t="e">
        <f t="shared" si="6"/>
        <v>#DIV/0!</v>
      </c>
      <c r="G9" s="20">
        <f t="shared" si="7"/>
        <v>500</v>
      </c>
    </row>
    <row r="10" spans="1:8">
      <c r="A10" s="3" t="s">
        <v>43</v>
      </c>
      <c r="B10" s="3" t="s">
        <v>66</v>
      </c>
      <c r="C10" s="19"/>
      <c r="D10" s="20">
        <v>5000</v>
      </c>
      <c r="E10" s="20">
        <v>25000</v>
      </c>
      <c r="F10" s="20" t="e">
        <f t="shared" si="6"/>
        <v>#DIV/0!</v>
      </c>
      <c r="G10" s="20">
        <f t="shared" si="7"/>
        <v>500</v>
      </c>
    </row>
    <row r="11" spans="1:8">
      <c r="A11" s="3" t="s">
        <v>43</v>
      </c>
      <c r="B11" s="3" t="s">
        <v>44</v>
      </c>
      <c r="C11" s="20">
        <f>SUM(C12)</f>
        <v>1435507</v>
      </c>
      <c r="D11" s="20">
        <f>SUM(D12)</f>
        <v>1414809</v>
      </c>
      <c r="E11" s="20">
        <f>SUM(E12+E64)</f>
        <v>1415398</v>
      </c>
      <c r="F11" s="20">
        <f t="shared" si="6"/>
        <v>98.599170885269103</v>
      </c>
      <c r="G11" s="20">
        <f t="shared" si="7"/>
        <v>100.04163106115385</v>
      </c>
    </row>
    <row r="12" spans="1:8">
      <c r="A12" s="3" t="s">
        <v>43</v>
      </c>
      <c r="B12" s="3" t="s">
        <v>45</v>
      </c>
      <c r="C12" s="20">
        <v>1435507</v>
      </c>
      <c r="D12" s="20">
        <v>1414809</v>
      </c>
      <c r="E12" s="20">
        <v>1415398</v>
      </c>
      <c r="F12" s="20">
        <f t="shared" si="6"/>
        <v>98.599170885269103</v>
      </c>
      <c r="G12" s="20">
        <f t="shared" si="7"/>
        <v>100.04163106115385</v>
      </c>
    </row>
    <row r="13" spans="1:8" ht="15.75">
      <c r="A13" s="3" t="s">
        <v>43</v>
      </c>
      <c r="B13" s="11" t="s">
        <v>68</v>
      </c>
      <c r="C13" s="20">
        <f>SUM(C14)</f>
        <v>32476</v>
      </c>
      <c r="D13" s="20">
        <f>SUM(D14)</f>
        <v>29500</v>
      </c>
      <c r="E13" s="20">
        <f t="shared" ref="E13" si="8">SUM(E14)</f>
        <v>51980</v>
      </c>
      <c r="F13" s="20">
        <f t="shared" si="6"/>
        <v>160.05665722379604</v>
      </c>
      <c r="G13" s="20">
        <f t="shared" si="7"/>
        <v>176.20338983050848</v>
      </c>
    </row>
    <row r="14" spans="1:8" ht="15.75">
      <c r="A14" s="3" t="s">
        <v>43</v>
      </c>
      <c r="B14" s="11" t="s">
        <v>69</v>
      </c>
      <c r="C14" s="20">
        <v>32476</v>
      </c>
      <c r="D14" s="20">
        <v>29500</v>
      </c>
      <c r="E14" s="20">
        <v>51980</v>
      </c>
      <c r="F14" s="20">
        <f t="shared" si="6"/>
        <v>160.05665722379604</v>
      </c>
      <c r="G14" s="20">
        <f t="shared" si="7"/>
        <v>176.20338983050848</v>
      </c>
    </row>
    <row r="15" spans="1:8" ht="15.75">
      <c r="A15" s="3" t="s">
        <v>43</v>
      </c>
      <c r="B15" s="11" t="s">
        <v>47</v>
      </c>
      <c r="C15" s="20">
        <f>SUM(C16)</f>
        <v>68020</v>
      </c>
      <c r="D15" s="20">
        <f>SUM(D16)</f>
        <v>105500</v>
      </c>
      <c r="E15" s="20">
        <f>SUM(E16)</f>
        <v>82570</v>
      </c>
      <c r="F15" s="20">
        <f t="shared" si="6"/>
        <v>121.39076742134667</v>
      </c>
      <c r="G15" s="20">
        <f t="shared" si="7"/>
        <v>78.26540284360189</v>
      </c>
    </row>
    <row r="16" spans="1:8" ht="15.75">
      <c r="A16" s="3" t="s">
        <v>43</v>
      </c>
      <c r="B16" s="11" t="s">
        <v>48</v>
      </c>
      <c r="C16" s="20">
        <v>68020</v>
      </c>
      <c r="D16" s="20">
        <v>105500</v>
      </c>
      <c r="E16" s="20">
        <v>82570</v>
      </c>
      <c r="F16" s="20">
        <f t="shared" si="6"/>
        <v>121.39076742134667</v>
      </c>
      <c r="G16" s="20">
        <f t="shared" si="7"/>
        <v>78.26540284360189</v>
      </c>
    </row>
    <row r="17" spans="1:7" ht="15.75">
      <c r="A17" s="3" t="s">
        <v>43</v>
      </c>
      <c r="B17" s="11" t="s">
        <v>57</v>
      </c>
      <c r="C17" s="20">
        <f>SUM(C18)</f>
        <v>58425</v>
      </c>
      <c r="D17" s="20">
        <f>SUM(D18)</f>
        <v>40500</v>
      </c>
      <c r="E17" s="20">
        <f>SUM(E18)</f>
        <v>35700</v>
      </c>
      <c r="F17" s="20">
        <f t="shared" si="6"/>
        <v>61.103979460847235</v>
      </c>
      <c r="G17" s="20">
        <f t="shared" si="7"/>
        <v>88.148148148148152</v>
      </c>
    </row>
    <row r="18" spans="1:7" ht="15.75">
      <c r="A18" s="3" t="s">
        <v>43</v>
      </c>
      <c r="B18" s="11" t="s">
        <v>58</v>
      </c>
      <c r="C18" s="20">
        <v>58425</v>
      </c>
      <c r="D18" s="20">
        <v>40500</v>
      </c>
      <c r="E18" s="20">
        <v>35700</v>
      </c>
      <c r="F18" s="20">
        <f t="shared" si="6"/>
        <v>61.103979460847235</v>
      </c>
      <c r="G18" s="20">
        <f t="shared" si="7"/>
        <v>88.148148148148152</v>
      </c>
    </row>
    <row r="19" spans="1:7" ht="15.75">
      <c r="A19" s="3" t="s">
        <v>43</v>
      </c>
      <c r="B19" s="11" t="s">
        <v>75</v>
      </c>
      <c r="C19" s="20">
        <f>SUM(C20)</f>
        <v>281409</v>
      </c>
      <c r="D19" s="20">
        <f>SUM(D20)</f>
        <v>178133</v>
      </c>
      <c r="E19" s="20">
        <f>SUM(E20)</f>
        <v>826758</v>
      </c>
      <c r="F19" s="20">
        <f t="shared" si="6"/>
        <v>293.79230941441102</v>
      </c>
      <c r="G19" s="20">
        <f t="shared" si="7"/>
        <v>464.12399723801877</v>
      </c>
    </row>
    <row r="20" spans="1:7" ht="15.75">
      <c r="A20" s="3" t="s">
        <v>43</v>
      </c>
      <c r="B20" s="11" t="s">
        <v>90</v>
      </c>
      <c r="C20" s="20">
        <v>281409</v>
      </c>
      <c r="D20" s="20">
        <v>178133</v>
      </c>
      <c r="E20" s="20">
        <v>826758</v>
      </c>
      <c r="F20" s="20">
        <f t="shared" si="6"/>
        <v>293.79230941441102</v>
      </c>
      <c r="G20" s="20">
        <f t="shared" si="7"/>
        <v>464.12399723801877</v>
      </c>
    </row>
    <row r="21" spans="1:7" ht="15.75">
      <c r="A21" s="3" t="s">
        <v>43</v>
      </c>
      <c r="B21" s="11" t="s">
        <v>62</v>
      </c>
      <c r="C21" s="20">
        <f>SUM(C22)</f>
        <v>6863802</v>
      </c>
      <c r="D21" s="20">
        <f>SUM(D22)</f>
        <v>6933757</v>
      </c>
      <c r="E21" s="20">
        <f>SUM(E22)</f>
        <v>7472823</v>
      </c>
      <c r="F21" s="20">
        <f t="shared" si="6"/>
        <v>108.87293951661192</v>
      </c>
      <c r="G21" s="20">
        <f t="shared" si="7"/>
        <v>107.77451531687655</v>
      </c>
    </row>
    <row r="22" spans="1:7" ht="15.75">
      <c r="A22" s="3" t="s">
        <v>43</v>
      </c>
      <c r="B22" s="11" t="s">
        <v>63</v>
      </c>
      <c r="C22" s="20">
        <v>6863802</v>
      </c>
      <c r="D22" s="20">
        <v>6933757</v>
      </c>
      <c r="E22" s="20">
        <v>7472823</v>
      </c>
      <c r="F22" s="20">
        <f t="shared" si="6"/>
        <v>108.87293951661192</v>
      </c>
      <c r="G22" s="20">
        <f t="shared" si="7"/>
        <v>107.77451531687655</v>
      </c>
    </row>
    <row r="23" spans="1:7">
      <c r="A23" s="3" t="s">
        <v>1</v>
      </c>
      <c r="B23" s="3" t="s">
        <v>46</v>
      </c>
      <c r="C23" s="19"/>
      <c r="D23" s="20">
        <f>SUM(D24+D62+D72+D133+D141+D169+D195+D205+D217)</f>
        <v>7054203</v>
      </c>
      <c r="E23" s="20"/>
      <c r="F23" s="20" t="e">
        <f t="shared" si="6"/>
        <v>#DIV/0!</v>
      </c>
      <c r="G23" s="20">
        <f t="shared" si="7"/>
        <v>0</v>
      </c>
    </row>
    <row r="24" spans="1:7">
      <c r="A24" s="3" t="s">
        <v>2</v>
      </c>
      <c r="B24" s="3" t="s">
        <v>40</v>
      </c>
      <c r="C24" s="20">
        <v>0</v>
      </c>
      <c r="D24" s="20">
        <v>0</v>
      </c>
      <c r="E24" s="20">
        <v>0</v>
      </c>
      <c r="F24" s="20" t="e">
        <f t="shared" ref="F24" si="9">SUM(E24/C24)*100</f>
        <v>#DIV/0!</v>
      </c>
      <c r="G24" s="20" t="e">
        <f t="shared" ref="G24" si="10">SUM(E24/D24)*100</f>
        <v>#DIV/0!</v>
      </c>
    </row>
    <row r="25" spans="1:7">
      <c r="A25" s="28" t="s">
        <v>43</v>
      </c>
      <c r="B25" t="s">
        <v>65</v>
      </c>
      <c r="C25" s="20">
        <v>0</v>
      </c>
      <c r="D25" s="20">
        <f t="shared" ref="D25:D29" si="11">SUM(D26)</f>
        <v>5000</v>
      </c>
      <c r="E25" s="20">
        <v>0</v>
      </c>
      <c r="F25" s="20" t="e">
        <f t="shared" ref="F25:F26" si="12">SUM(E25/C25)*100</f>
        <v>#DIV/0!</v>
      </c>
      <c r="G25" s="20">
        <f t="shared" ref="G25:G26" si="13">SUM(E25/D25)*100</f>
        <v>0</v>
      </c>
    </row>
    <row r="26" spans="1:7">
      <c r="A26" s="29" t="s">
        <v>43</v>
      </c>
      <c r="B26" t="s">
        <v>66</v>
      </c>
      <c r="C26" s="20">
        <v>0</v>
      </c>
      <c r="D26" s="20">
        <f t="shared" si="11"/>
        <v>5000</v>
      </c>
      <c r="E26" s="20">
        <v>0</v>
      </c>
      <c r="F26" s="20" t="e">
        <f t="shared" si="12"/>
        <v>#DIV/0!</v>
      </c>
      <c r="G26" s="20">
        <f t="shared" si="13"/>
        <v>0</v>
      </c>
    </row>
    <row r="27" spans="1:7" ht="15.75">
      <c r="A27" s="3">
        <v>6</v>
      </c>
      <c r="B27" s="11" t="s">
        <v>146</v>
      </c>
      <c r="C27" s="20">
        <f t="shared" ref="C27:E27" si="14">SUM(C28)</f>
        <v>350</v>
      </c>
      <c r="D27" s="20">
        <f t="shared" si="11"/>
        <v>5000</v>
      </c>
      <c r="E27" s="20">
        <f t="shared" si="14"/>
        <v>25000</v>
      </c>
      <c r="F27" s="20">
        <f t="shared" ref="F27:F51" si="15">SUM(E27/C27)*100</f>
        <v>7142.8571428571431</v>
      </c>
      <c r="G27" s="20">
        <f t="shared" ref="G27:G51" si="16">SUM(E27/D27)*100</f>
        <v>500</v>
      </c>
    </row>
    <row r="28" spans="1:7" ht="26.25">
      <c r="A28" s="3">
        <v>67</v>
      </c>
      <c r="B28" s="21" t="s">
        <v>131</v>
      </c>
      <c r="C28" s="20">
        <f t="shared" ref="C28:E29" si="17">SUM(C29)</f>
        <v>350</v>
      </c>
      <c r="D28" s="20">
        <f t="shared" si="11"/>
        <v>5000</v>
      </c>
      <c r="E28" s="20">
        <f t="shared" si="17"/>
        <v>25000</v>
      </c>
      <c r="F28" s="20">
        <f t="shared" si="15"/>
        <v>7142.8571428571431</v>
      </c>
      <c r="G28" s="20">
        <f t="shared" si="16"/>
        <v>500</v>
      </c>
    </row>
    <row r="29" spans="1:7" ht="26.25">
      <c r="A29" s="3">
        <v>671</v>
      </c>
      <c r="B29" s="21" t="s">
        <v>132</v>
      </c>
      <c r="C29" s="20">
        <f t="shared" si="17"/>
        <v>350</v>
      </c>
      <c r="D29" s="35">
        <f t="shared" si="11"/>
        <v>5000</v>
      </c>
      <c r="E29" s="20">
        <f t="shared" si="17"/>
        <v>25000</v>
      </c>
      <c r="F29" s="20">
        <f t="shared" si="15"/>
        <v>7142.8571428571431</v>
      </c>
      <c r="G29" s="20">
        <f t="shared" si="16"/>
        <v>500</v>
      </c>
    </row>
    <row r="30" spans="1:7">
      <c r="A30" s="3">
        <v>6711</v>
      </c>
      <c r="B30" s="19" t="s">
        <v>133</v>
      </c>
      <c r="C30" s="20">
        <v>350</v>
      </c>
      <c r="D30" s="20">
        <v>5000</v>
      </c>
      <c r="E30" s="20">
        <v>25000</v>
      </c>
      <c r="F30" s="20">
        <f t="shared" si="15"/>
        <v>7142.8571428571431</v>
      </c>
      <c r="G30" s="20">
        <f t="shared" si="16"/>
        <v>500</v>
      </c>
    </row>
    <row r="31" spans="1:7">
      <c r="A31" s="28" t="s">
        <v>43</v>
      </c>
      <c r="B31" t="s">
        <v>44</v>
      </c>
      <c r="C31" s="20">
        <f t="shared" ref="C31:E33" si="18">SUM(C32)</f>
        <v>1435507</v>
      </c>
      <c r="D31" s="20">
        <f t="shared" ref="D31:D35" si="19">SUM(D32)</f>
        <v>1414809</v>
      </c>
      <c r="E31" s="20">
        <f t="shared" si="18"/>
        <v>1415398</v>
      </c>
      <c r="F31" s="20">
        <f t="shared" si="15"/>
        <v>98.599170885269103</v>
      </c>
      <c r="G31" s="20">
        <f t="shared" si="16"/>
        <v>100.04163106115385</v>
      </c>
    </row>
    <row r="32" spans="1:7">
      <c r="A32" s="29" t="s">
        <v>43</v>
      </c>
      <c r="B32" t="s">
        <v>45</v>
      </c>
      <c r="C32" s="20">
        <f t="shared" si="18"/>
        <v>1435507</v>
      </c>
      <c r="D32" s="20">
        <f t="shared" si="19"/>
        <v>1414809</v>
      </c>
      <c r="E32" s="20">
        <f t="shared" si="18"/>
        <v>1415398</v>
      </c>
      <c r="F32" s="20">
        <f t="shared" si="15"/>
        <v>98.599170885269103</v>
      </c>
      <c r="G32" s="20">
        <f t="shared" si="16"/>
        <v>100.04163106115385</v>
      </c>
    </row>
    <row r="33" spans="1:7" ht="15.75">
      <c r="A33" s="3">
        <v>6</v>
      </c>
      <c r="B33" s="11" t="s">
        <v>146</v>
      </c>
      <c r="C33" s="20">
        <f t="shared" si="18"/>
        <v>1435507</v>
      </c>
      <c r="D33" s="20">
        <f t="shared" si="19"/>
        <v>1414809</v>
      </c>
      <c r="E33" s="20">
        <f t="shared" si="18"/>
        <v>1415398</v>
      </c>
      <c r="F33" s="20">
        <f t="shared" si="15"/>
        <v>98.599170885269103</v>
      </c>
      <c r="G33" s="20">
        <f t="shared" si="16"/>
        <v>100.04163106115385</v>
      </c>
    </row>
    <row r="34" spans="1:7" ht="26.25">
      <c r="A34" s="3">
        <v>67</v>
      </c>
      <c r="B34" s="21" t="s">
        <v>131</v>
      </c>
      <c r="C34" s="20">
        <f t="shared" ref="C34:E35" si="20">SUM(C35)</f>
        <v>1435507</v>
      </c>
      <c r="D34" s="20">
        <f t="shared" si="19"/>
        <v>1414809</v>
      </c>
      <c r="E34" s="20">
        <f t="shared" si="20"/>
        <v>1415398</v>
      </c>
      <c r="F34" s="20">
        <f t="shared" si="15"/>
        <v>98.599170885269103</v>
      </c>
      <c r="G34" s="20">
        <f t="shared" si="16"/>
        <v>100.04163106115385</v>
      </c>
    </row>
    <row r="35" spans="1:7" ht="26.25">
      <c r="A35" s="3">
        <v>671</v>
      </c>
      <c r="B35" s="21" t="s">
        <v>132</v>
      </c>
      <c r="C35" s="20">
        <f t="shared" si="20"/>
        <v>1435507</v>
      </c>
      <c r="D35" s="35">
        <f t="shared" si="19"/>
        <v>1414809</v>
      </c>
      <c r="E35" s="20">
        <f t="shared" si="20"/>
        <v>1415398</v>
      </c>
      <c r="F35" s="20">
        <f t="shared" si="15"/>
        <v>98.599170885269103</v>
      </c>
      <c r="G35" s="20">
        <f t="shared" si="16"/>
        <v>100.04163106115385</v>
      </c>
    </row>
    <row r="36" spans="1:7">
      <c r="A36" s="3">
        <v>6711</v>
      </c>
      <c r="B36" s="19" t="s">
        <v>133</v>
      </c>
      <c r="C36" s="20">
        <v>1435507</v>
      </c>
      <c r="D36" s="20">
        <v>1414809</v>
      </c>
      <c r="E36" s="20">
        <v>1415398</v>
      </c>
      <c r="F36" s="20">
        <f t="shared" si="15"/>
        <v>98.599170885269103</v>
      </c>
      <c r="G36" s="20">
        <f t="shared" si="16"/>
        <v>100.04163106115385</v>
      </c>
    </row>
    <row r="37" spans="1:7">
      <c r="A37" s="28" t="s">
        <v>43</v>
      </c>
      <c r="B37" t="s">
        <v>68</v>
      </c>
      <c r="C37" s="20">
        <f t="shared" ref="C37:E41" si="21">SUM(C38)</f>
        <v>32476</v>
      </c>
      <c r="D37" s="20">
        <f t="shared" si="21"/>
        <v>29500</v>
      </c>
      <c r="E37" s="20">
        <f t="shared" si="21"/>
        <v>51980</v>
      </c>
      <c r="F37" s="20">
        <f t="shared" si="15"/>
        <v>160.05665722379604</v>
      </c>
      <c r="G37" s="20">
        <f t="shared" si="16"/>
        <v>176.20338983050848</v>
      </c>
    </row>
    <row r="38" spans="1:7">
      <c r="A38" s="29" t="s">
        <v>43</v>
      </c>
      <c r="B38" t="s">
        <v>69</v>
      </c>
      <c r="C38" s="20">
        <f t="shared" si="21"/>
        <v>32476</v>
      </c>
      <c r="D38" s="20">
        <f t="shared" si="21"/>
        <v>29500</v>
      </c>
      <c r="E38" s="20">
        <f t="shared" si="21"/>
        <v>51980</v>
      </c>
      <c r="F38" s="20">
        <f t="shared" si="15"/>
        <v>160.05665722379604</v>
      </c>
      <c r="G38" s="20">
        <f t="shared" si="16"/>
        <v>176.20338983050848</v>
      </c>
    </row>
    <row r="39" spans="1:7" ht="15.75">
      <c r="A39" s="3">
        <v>6</v>
      </c>
      <c r="B39" s="11" t="s">
        <v>146</v>
      </c>
      <c r="C39" s="20">
        <f t="shared" si="21"/>
        <v>32476</v>
      </c>
      <c r="D39" s="20">
        <f t="shared" si="21"/>
        <v>29500</v>
      </c>
      <c r="E39" s="20">
        <f t="shared" si="21"/>
        <v>51980</v>
      </c>
      <c r="F39" s="20">
        <f t="shared" si="15"/>
        <v>160.05665722379604</v>
      </c>
      <c r="G39" s="20">
        <f t="shared" si="16"/>
        <v>176.20338983050848</v>
      </c>
    </row>
    <row r="40" spans="1:7" ht="26.25">
      <c r="A40" s="3">
        <v>67</v>
      </c>
      <c r="B40" s="21" t="s">
        <v>131</v>
      </c>
      <c r="C40" s="20">
        <f t="shared" ref="C40:E41" si="22">SUM(C41)</f>
        <v>32476</v>
      </c>
      <c r="D40" s="20">
        <f t="shared" si="21"/>
        <v>29500</v>
      </c>
      <c r="E40" s="20">
        <f t="shared" si="22"/>
        <v>51980</v>
      </c>
      <c r="F40" s="20">
        <f t="shared" si="15"/>
        <v>160.05665722379604</v>
      </c>
      <c r="G40" s="20">
        <f t="shared" si="16"/>
        <v>176.20338983050848</v>
      </c>
    </row>
    <row r="41" spans="1:7" ht="26.25">
      <c r="A41" s="3">
        <v>671</v>
      </c>
      <c r="B41" s="21" t="s">
        <v>132</v>
      </c>
      <c r="C41" s="20">
        <f t="shared" si="22"/>
        <v>32476</v>
      </c>
      <c r="D41" s="35">
        <f t="shared" si="21"/>
        <v>29500</v>
      </c>
      <c r="E41" s="20">
        <f t="shared" si="22"/>
        <v>51980</v>
      </c>
      <c r="F41" s="20">
        <f t="shared" si="15"/>
        <v>160.05665722379604</v>
      </c>
      <c r="G41" s="20">
        <f t="shared" si="16"/>
        <v>176.20338983050848</v>
      </c>
    </row>
    <row r="42" spans="1:7">
      <c r="A42" s="3">
        <v>6711</v>
      </c>
      <c r="B42" s="19" t="s">
        <v>133</v>
      </c>
      <c r="C42" s="20">
        <v>32476</v>
      </c>
      <c r="D42" s="20">
        <v>29500</v>
      </c>
      <c r="E42" s="20">
        <v>51980</v>
      </c>
      <c r="F42" s="20">
        <f t="shared" si="15"/>
        <v>160.05665722379604</v>
      </c>
      <c r="G42" s="20">
        <f t="shared" si="16"/>
        <v>176.20338983050848</v>
      </c>
    </row>
    <row r="43" spans="1:7">
      <c r="A43" s="28" t="s">
        <v>43</v>
      </c>
      <c r="B43" t="s">
        <v>47</v>
      </c>
      <c r="C43" s="20">
        <f t="shared" ref="C43:E47" si="23">SUM(C44)</f>
        <v>68020</v>
      </c>
      <c r="D43" s="20">
        <f t="shared" si="23"/>
        <v>105500</v>
      </c>
      <c r="E43" s="20">
        <f t="shared" si="23"/>
        <v>82570</v>
      </c>
      <c r="F43" s="20">
        <f t="shared" si="15"/>
        <v>121.39076742134667</v>
      </c>
      <c r="G43" s="20">
        <f t="shared" si="16"/>
        <v>78.26540284360189</v>
      </c>
    </row>
    <row r="44" spans="1:7">
      <c r="A44" s="29" t="s">
        <v>43</v>
      </c>
      <c r="B44" t="s">
        <v>48</v>
      </c>
      <c r="C44" s="20">
        <f t="shared" si="23"/>
        <v>68020</v>
      </c>
      <c r="D44" s="20">
        <f t="shared" si="23"/>
        <v>105500</v>
      </c>
      <c r="E44" s="20">
        <f t="shared" si="23"/>
        <v>82570</v>
      </c>
      <c r="F44" s="20">
        <f t="shared" si="15"/>
        <v>121.39076742134667</v>
      </c>
      <c r="G44" s="20">
        <f t="shared" si="16"/>
        <v>78.26540284360189</v>
      </c>
    </row>
    <row r="45" spans="1:7" ht="15.75">
      <c r="A45" s="3">
        <v>6</v>
      </c>
      <c r="B45" s="11" t="s">
        <v>146</v>
      </c>
      <c r="C45" s="20">
        <f t="shared" si="23"/>
        <v>68020</v>
      </c>
      <c r="D45" s="20">
        <f t="shared" si="23"/>
        <v>105500</v>
      </c>
      <c r="E45" s="20">
        <f t="shared" si="23"/>
        <v>82570</v>
      </c>
      <c r="F45" s="20">
        <f t="shared" si="15"/>
        <v>121.39076742134667</v>
      </c>
      <c r="G45" s="20">
        <f t="shared" si="16"/>
        <v>78.26540284360189</v>
      </c>
    </row>
    <row r="46" spans="1:7" ht="26.25">
      <c r="A46" s="3">
        <v>66</v>
      </c>
      <c r="B46" s="21" t="s">
        <v>128</v>
      </c>
      <c r="C46" s="20">
        <f t="shared" ref="C46:E47" si="24">SUM(C47)</f>
        <v>68020</v>
      </c>
      <c r="D46" s="20">
        <f t="shared" si="23"/>
        <v>105500</v>
      </c>
      <c r="E46" s="20">
        <f t="shared" si="24"/>
        <v>82570</v>
      </c>
      <c r="F46" s="20">
        <f t="shared" si="15"/>
        <v>121.39076742134667</v>
      </c>
      <c r="G46" s="20">
        <f t="shared" si="16"/>
        <v>78.26540284360189</v>
      </c>
    </row>
    <row r="47" spans="1:7">
      <c r="A47" s="3">
        <v>661</v>
      </c>
      <c r="B47" s="21" t="s">
        <v>129</v>
      </c>
      <c r="C47" s="20">
        <f t="shared" si="24"/>
        <v>68020</v>
      </c>
      <c r="D47" s="35">
        <f t="shared" si="23"/>
        <v>105500</v>
      </c>
      <c r="E47" s="20">
        <f t="shared" si="24"/>
        <v>82570</v>
      </c>
      <c r="F47" s="20">
        <f t="shared" si="15"/>
        <v>121.39076742134667</v>
      </c>
      <c r="G47" s="20">
        <f t="shared" si="16"/>
        <v>78.26540284360189</v>
      </c>
    </row>
    <row r="48" spans="1:7">
      <c r="A48" s="3">
        <v>6615</v>
      </c>
      <c r="B48" s="19" t="s">
        <v>130</v>
      </c>
      <c r="C48" s="20">
        <v>68020</v>
      </c>
      <c r="D48" s="20">
        <v>105500</v>
      </c>
      <c r="E48" s="20">
        <v>82570</v>
      </c>
      <c r="F48" s="20">
        <f t="shared" si="15"/>
        <v>121.39076742134667</v>
      </c>
      <c r="G48" s="20">
        <f t="shared" si="16"/>
        <v>78.26540284360189</v>
      </c>
    </row>
    <row r="49" spans="1:7">
      <c r="A49" s="28">
        <v>92</v>
      </c>
      <c r="B49" s="31"/>
      <c r="C49" s="20"/>
      <c r="D49" s="20">
        <v>37000</v>
      </c>
      <c r="E49" s="20"/>
      <c r="F49" s="20"/>
      <c r="G49" s="20"/>
    </row>
    <row r="50" spans="1:7">
      <c r="A50" s="28" t="s">
        <v>43</v>
      </c>
      <c r="B50" t="s">
        <v>57</v>
      </c>
      <c r="C50" s="20">
        <f>SUM(C51)</f>
        <v>58425</v>
      </c>
      <c r="D50" s="20">
        <f>SUM(D51)</f>
        <v>40500</v>
      </c>
      <c r="E50" s="20">
        <f>SUM(E51)</f>
        <v>35700</v>
      </c>
      <c r="F50" s="20">
        <f t="shared" si="15"/>
        <v>61.103979460847235</v>
      </c>
      <c r="G50" s="20">
        <f t="shared" si="16"/>
        <v>88.148148148148152</v>
      </c>
    </row>
    <row r="51" spans="1:7">
      <c r="A51" s="29" t="s">
        <v>43</v>
      </c>
      <c r="B51" t="s">
        <v>58</v>
      </c>
      <c r="C51" s="20">
        <f>SUM(C53)</f>
        <v>58425</v>
      </c>
      <c r="D51" s="20">
        <f>SUM(D53)</f>
        <v>40500</v>
      </c>
      <c r="E51" s="20">
        <f>SUM(E53)</f>
        <v>35700</v>
      </c>
      <c r="F51" s="20">
        <f t="shared" si="15"/>
        <v>61.103979460847235</v>
      </c>
      <c r="G51" s="20">
        <f t="shared" si="16"/>
        <v>88.148148148148152</v>
      </c>
    </row>
    <row r="52" spans="1:7" ht="15.75">
      <c r="A52" s="3">
        <v>6</v>
      </c>
      <c r="B52" s="11" t="s">
        <v>146</v>
      </c>
      <c r="C52" s="20">
        <f>SUM(C53)</f>
        <v>58425</v>
      </c>
      <c r="D52" s="20">
        <f>SUM(D53)</f>
        <v>40500</v>
      </c>
      <c r="E52" s="20">
        <f>SUM(E53)</f>
        <v>35700</v>
      </c>
      <c r="F52" s="20">
        <f t="shared" ref="F52:F59" si="25">SUM(E52/C52)*100</f>
        <v>61.103979460847235</v>
      </c>
      <c r="G52" s="20">
        <f t="shared" ref="G52:G59" si="26">SUM(E52/D52)*100</f>
        <v>88.148148148148152</v>
      </c>
    </row>
    <row r="53" spans="1:7" ht="26.25">
      <c r="A53" s="21">
        <v>65</v>
      </c>
      <c r="B53" s="21" t="s">
        <v>124</v>
      </c>
      <c r="C53" s="20">
        <f t="shared" ref="C53:E54" si="27">SUM(C54)</f>
        <v>58425</v>
      </c>
      <c r="D53" s="20">
        <f t="shared" si="27"/>
        <v>40500</v>
      </c>
      <c r="E53" s="20">
        <f t="shared" si="27"/>
        <v>35700</v>
      </c>
      <c r="F53" s="20">
        <f t="shared" si="25"/>
        <v>61.103979460847235</v>
      </c>
      <c r="G53" s="20">
        <f t="shared" si="26"/>
        <v>88.148148148148152</v>
      </c>
    </row>
    <row r="54" spans="1:7">
      <c r="A54" s="19">
        <v>652</v>
      </c>
      <c r="B54" s="21" t="s">
        <v>125</v>
      </c>
      <c r="C54" s="20">
        <f>SUM(C55:C56)</f>
        <v>58425</v>
      </c>
      <c r="D54" s="35">
        <f t="shared" si="27"/>
        <v>40500</v>
      </c>
      <c r="E54" s="20">
        <f t="shared" si="27"/>
        <v>35700</v>
      </c>
      <c r="F54" s="20">
        <f t="shared" si="25"/>
        <v>61.103979460847235</v>
      </c>
      <c r="G54" s="20">
        <f t="shared" si="26"/>
        <v>88.148148148148152</v>
      </c>
    </row>
    <row r="55" spans="1:7">
      <c r="A55" s="19">
        <v>6526</v>
      </c>
      <c r="B55" s="19" t="s">
        <v>126</v>
      </c>
      <c r="C55" s="20">
        <v>38300</v>
      </c>
      <c r="D55" s="20">
        <v>40500</v>
      </c>
      <c r="E55" s="20">
        <v>35700</v>
      </c>
      <c r="F55" s="20">
        <f t="shared" si="25"/>
        <v>93.211488250652735</v>
      </c>
      <c r="G55" s="20">
        <f t="shared" si="26"/>
        <v>88.148148148148152</v>
      </c>
    </row>
    <row r="56" spans="1:7">
      <c r="A56" s="32">
        <v>6528</v>
      </c>
      <c r="B56" s="19" t="s">
        <v>152</v>
      </c>
      <c r="C56" s="20">
        <v>20125</v>
      </c>
      <c r="D56" s="20"/>
      <c r="E56" s="20"/>
      <c r="F56" s="20"/>
      <c r="G56" s="20"/>
    </row>
    <row r="57" spans="1:7">
      <c r="A57" s="32">
        <v>92</v>
      </c>
      <c r="B57" s="19"/>
      <c r="C57" s="20"/>
      <c r="D57" s="20">
        <v>71670</v>
      </c>
      <c r="E57" s="20"/>
      <c r="F57" s="20"/>
      <c r="G57" s="20"/>
    </row>
    <row r="58" spans="1:7">
      <c r="A58" s="28" t="s">
        <v>43</v>
      </c>
      <c r="B58" s="33" t="s">
        <v>75</v>
      </c>
      <c r="C58" s="20">
        <f>SUM(C59)</f>
        <v>281409</v>
      </c>
      <c r="D58" s="20">
        <f>SUM(D59)</f>
        <v>178133</v>
      </c>
      <c r="E58" s="20">
        <f>SUM(E59)</f>
        <v>826758</v>
      </c>
      <c r="F58" s="20">
        <f t="shared" si="25"/>
        <v>293.79230941441102</v>
      </c>
      <c r="G58" s="20">
        <f t="shared" si="26"/>
        <v>464.12399723801877</v>
      </c>
    </row>
    <row r="59" spans="1:7">
      <c r="A59" s="29" t="s">
        <v>43</v>
      </c>
      <c r="B59" s="33" t="s">
        <v>76</v>
      </c>
      <c r="C59" s="20">
        <f>SUM(C61)</f>
        <v>281409</v>
      </c>
      <c r="D59" s="20">
        <f>SUM(D61)</f>
        <v>178133</v>
      </c>
      <c r="E59" s="20">
        <f>SUM(E61)</f>
        <v>826758</v>
      </c>
      <c r="F59" s="20">
        <f t="shared" si="25"/>
        <v>293.79230941441102</v>
      </c>
      <c r="G59" s="20">
        <f t="shared" si="26"/>
        <v>464.12399723801877</v>
      </c>
    </row>
    <row r="60" spans="1:7">
      <c r="A60" s="19">
        <v>6</v>
      </c>
      <c r="B60" s="19" t="s">
        <v>115</v>
      </c>
      <c r="C60" s="20">
        <f>SUM(C61)</f>
        <v>281409</v>
      </c>
      <c r="D60" s="20">
        <f>SUM(D61)</f>
        <v>178133</v>
      </c>
      <c r="E60" s="20">
        <f>SUM(E61)</f>
        <v>826758</v>
      </c>
      <c r="F60" s="20">
        <f t="shared" ref="F60:F61" si="28">SUM(E60/C60)*100</f>
        <v>293.79230941441102</v>
      </c>
      <c r="G60" s="20">
        <f t="shared" ref="G60:G61" si="29">SUM(E60/D60)*100</f>
        <v>464.12399723801877</v>
      </c>
    </row>
    <row r="61" spans="1:7">
      <c r="A61" s="19">
        <v>63</v>
      </c>
      <c r="B61" s="19" t="s">
        <v>116</v>
      </c>
      <c r="C61" s="20">
        <f>SUM(C62+C65)</f>
        <v>281409</v>
      </c>
      <c r="D61" s="20">
        <f>SUM(D62+D65)</f>
        <v>178133</v>
      </c>
      <c r="E61" s="20">
        <f>SUM(E62+E65)</f>
        <v>826758</v>
      </c>
      <c r="F61" s="20">
        <f t="shared" si="28"/>
        <v>293.79230941441102</v>
      </c>
      <c r="G61" s="20">
        <f t="shared" si="29"/>
        <v>464.12399723801877</v>
      </c>
    </row>
    <row r="62" spans="1:7">
      <c r="A62" s="19">
        <v>638</v>
      </c>
      <c r="B62" s="19" t="s">
        <v>120</v>
      </c>
      <c r="C62" s="20">
        <f>SUM(C63+C64)</f>
        <v>235220</v>
      </c>
      <c r="D62" s="35">
        <f t="shared" ref="D62" si="30">SUM(D63)</f>
        <v>120446</v>
      </c>
      <c r="E62" s="20">
        <f>SUM(E63+E64)</f>
        <v>803452</v>
      </c>
      <c r="F62" s="20">
        <f t="shared" ref="F62:F71" si="31">SUM(E62/C62)*100</f>
        <v>341.5746960292492</v>
      </c>
      <c r="G62" s="20">
        <f t="shared" ref="G62:G71" si="32">SUM(E62/D62)*100</f>
        <v>667.0640785082112</v>
      </c>
    </row>
    <row r="63" spans="1:7">
      <c r="A63" s="19">
        <v>6381</v>
      </c>
      <c r="B63" s="19" t="s">
        <v>121</v>
      </c>
      <c r="C63" s="20">
        <v>235220</v>
      </c>
      <c r="D63" s="20">
        <v>120446</v>
      </c>
      <c r="E63" s="20">
        <v>803452</v>
      </c>
      <c r="F63" s="20">
        <f t="shared" si="31"/>
        <v>341.5746960292492</v>
      </c>
      <c r="G63" s="20">
        <f t="shared" si="32"/>
        <v>667.0640785082112</v>
      </c>
    </row>
    <row r="64" spans="1:7" ht="26.25">
      <c r="A64" s="30">
        <v>6382</v>
      </c>
      <c r="B64" s="23" t="s">
        <v>147</v>
      </c>
      <c r="C64" s="20"/>
      <c r="D64" s="20">
        <v>0</v>
      </c>
      <c r="E64" s="20">
        <v>0</v>
      </c>
      <c r="F64" s="20" t="e">
        <f t="shared" si="31"/>
        <v>#DIV/0!</v>
      </c>
      <c r="G64" s="20" t="e">
        <f t="shared" si="32"/>
        <v>#DIV/0!</v>
      </c>
    </row>
    <row r="65" spans="1:7">
      <c r="A65" s="19">
        <v>639</v>
      </c>
      <c r="B65" s="19" t="s">
        <v>122</v>
      </c>
      <c r="C65" s="20">
        <f>SUM(C66+C67)</f>
        <v>46189</v>
      </c>
      <c r="D65" s="35">
        <f t="shared" ref="D65" si="33">SUM(D66)</f>
        <v>57687</v>
      </c>
      <c r="E65" s="20">
        <f>SUM(E66+E67)</f>
        <v>23306</v>
      </c>
      <c r="F65" s="20">
        <f t="shared" si="31"/>
        <v>50.457901231895043</v>
      </c>
      <c r="G65" s="20">
        <f t="shared" si="32"/>
        <v>40.400783538752236</v>
      </c>
    </row>
    <row r="66" spans="1:7" ht="26.25">
      <c r="A66" s="19">
        <v>6391</v>
      </c>
      <c r="B66" s="21" t="s">
        <v>123</v>
      </c>
      <c r="C66" s="20">
        <v>5038</v>
      </c>
      <c r="D66" s="20">
        <v>57687</v>
      </c>
      <c r="E66" s="20">
        <v>23306</v>
      </c>
      <c r="F66" s="20">
        <f t="shared" ref="F66" si="34">SUM(E66/C66)*100</f>
        <v>462.60420801905519</v>
      </c>
      <c r="G66" s="20">
        <f t="shared" ref="G66" si="35">SUM(E66/D66)*100</f>
        <v>40.400783538752236</v>
      </c>
    </row>
    <row r="67" spans="1:7" ht="26.25">
      <c r="A67" s="21">
        <v>6393</v>
      </c>
      <c r="B67" s="21" t="s">
        <v>150</v>
      </c>
      <c r="C67" s="20">
        <v>41151</v>
      </c>
      <c r="D67" s="20">
        <v>58267</v>
      </c>
      <c r="E67" s="20"/>
      <c r="F67" s="20">
        <f t="shared" si="31"/>
        <v>0</v>
      </c>
      <c r="G67" s="20">
        <f t="shared" si="32"/>
        <v>0</v>
      </c>
    </row>
    <row r="68" spans="1:7">
      <c r="A68" s="28" t="s">
        <v>43</v>
      </c>
      <c r="B68" t="s">
        <v>62</v>
      </c>
      <c r="C68" s="20">
        <f>SUM(C69)</f>
        <v>6863802</v>
      </c>
      <c r="D68" s="20">
        <f>SUM(D69)</f>
        <v>6933757</v>
      </c>
      <c r="E68" s="20">
        <f>SUM(E69)</f>
        <v>7472823</v>
      </c>
      <c r="F68" s="20">
        <f t="shared" si="31"/>
        <v>108.87293951661192</v>
      </c>
      <c r="G68" s="20">
        <f t="shared" si="32"/>
        <v>107.77451531687655</v>
      </c>
    </row>
    <row r="69" spans="1:7">
      <c r="A69" s="29" t="s">
        <v>43</v>
      </c>
      <c r="B69" t="s">
        <v>63</v>
      </c>
      <c r="C69" s="20">
        <f>SUM(C71)</f>
        <v>6863802</v>
      </c>
      <c r="D69" s="20">
        <f>SUM(D71)</f>
        <v>6933757</v>
      </c>
      <c r="E69" s="20">
        <f>SUM(E71)</f>
        <v>7472823</v>
      </c>
      <c r="F69" s="20">
        <f t="shared" si="31"/>
        <v>108.87293951661192</v>
      </c>
      <c r="G69" s="20">
        <f t="shared" si="32"/>
        <v>107.77451531687655</v>
      </c>
    </row>
    <row r="70" spans="1:7">
      <c r="A70" s="19">
        <v>6</v>
      </c>
      <c r="B70" s="19" t="s">
        <v>115</v>
      </c>
      <c r="C70" s="20">
        <f>SUM(C71)</f>
        <v>6863802</v>
      </c>
      <c r="D70" s="20">
        <f>SUM(D71)</f>
        <v>6933757</v>
      </c>
      <c r="E70" s="20">
        <f>SUM(E71)</f>
        <v>7472823</v>
      </c>
      <c r="F70" s="20">
        <f t="shared" si="31"/>
        <v>108.87293951661192</v>
      </c>
      <c r="G70" s="20">
        <f t="shared" si="32"/>
        <v>107.77451531687655</v>
      </c>
    </row>
    <row r="71" spans="1:7">
      <c r="A71" s="19">
        <v>63</v>
      </c>
      <c r="B71" s="19" t="s">
        <v>116</v>
      </c>
      <c r="C71" s="20">
        <f t="shared" ref="C71:E71" si="36">SUM(C72)</f>
        <v>6863802</v>
      </c>
      <c r="D71" s="20">
        <f t="shared" si="36"/>
        <v>6933757</v>
      </c>
      <c r="E71" s="20">
        <f t="shared" si="36"/>
        <v>7472823</v>
      </c>
      <c r="F71" s="20">
        <f t="shared" si="31"/>
        <v>108.87293951661192</v>
      </c>
      <c r="G71" s="20">
        <f t="shared" si="32"/>
        <v>107.77451531687655</v>
      </c>
    </row>
    <row r="72" spans="1:7" ht="26.25">
      <c r="A72" s="19">
        <v>636</v>
      </c>
      <c r="B72" s="21" t="s">
        <v>117</v>
      </c>
      <c r="C72" s="20">
        <f>SUM(C73+C74)</f>
        <v>6863802</v>
      </c>
      <c r="D72" s="35">
        <f>SUM(D73+D74)</f>
        <v>6933757</v>
      </c>
      <c r="E72" s="20">
        <f>SUM(E73+E74)</f>
        <v>7472823</v>
      </c>
      <c r="F72" s="20">
        <f t="shared" ref="F72:F74" si="37">SUM(E72/C72)*100</f>
        <v>108.87293951661192</v>
      </c>
      <c r="G72" s="20">
        <f t="shared" ref="G72:G74" si="38">SUM(E72/D72)*100</f>
        <v>107.77451531687655</v>
      </c>
    </row>
    <row r="73" spans="1:7" ht="26.25">
      <c r="A73" s="19">
        <v>6361</v>
      </c>
      <c r="B73" s="21" t="s">
        <v>118</v>
      </c>
      <c r="C73" s="20">
        <v>6796061</v>
      </c>
      <c r="D73" s="20">
        <v>6889948</v>
      </c>
      <c r="E73" s="20">
        <v>7424476</v>
      </c>
      <c r="F73" s="20">
        <f t="shared" si="37"/>
        <v>109.24675337669865</v>
      </c>
      <c r="G73" s="20">
        <f t="shared" si="38"/>
        <v>107.75808467640104</v>
      </c>
    </row>
    <row r="74" spans="1:7" ht="26.25">
      <c r="A74" s="30">
        <v>6362</v>
      </c>
      <c r="B74" s="21" t="s">
        <v>119</v>
      </c>
      <c r="C74" s="20">
        <v>67741</v>
      </c>
      <c r="D74" s="20">
        <v>43809</v>
      </c>
      <c r="E74" s="20">
        <v>48347</v>
      </c>
      <c r="F74" s="20">
        <f t="shared" si="37"/>
        <v>71.370366543157033</v>
      </c>
      <c r="G74" s="20">
        <f t="shared" si="38"/>
        <v>110.35860211372093</v>
      </c>
    </row>
    <row r="75" spans="1:7">
      <c r="A75" s="23">
        <v>92</v>
      </c>
      <c r="B75" s="2" t="s">
        <v>151</v>
      </c>
      <c r="C75" s="20"/>
      <c r="D75" s="20">
        <v>2443</v>
      </c>
      <c r="E75" s="20"/>
      <c r="F75" s="20"/>
      <c r="G75" s="20"/>
    </row>
    <row r="76" spans="1:7">
      <c r="A76" s="23">
        <v>92</v>
      </c>
      <c r="B76" s="2" t="s">
        <v>162</v>
      </c>
      <c r="C76" s="22">
        <v>340491</v>
      </c>
      <c r="D76" s="22">
        <f>SUM(D49+D57+D75)</f>
        <v>111113</v>
      </c>
      <c r="E76" s="20">
        <v>380541</v>
      </c>
      <c r="F76" s="20">
        <f t="shared" ref="F76" si="39">SUM(E76/C76)*100</f>
        <v>111.76242543855786</v>
      </c>
      <c r="G76" s="20">
        <f t="shared" ref="G76" si="40">SUM(E76/D76)*100</f>
        <v>342.48107782167705</v>
      </c>
    </row>
    <row r="77" spans="1:7">
      <c r="B77" t="s">
        <v>105</v>
      </c>
      <c r="D77" t="s">
        <v>107</v>
      </c>
    </row>
    <row r="78" spans="1:7">
      <c r="B78" t="s">
        <v>106</v>
      </c>
      <c r="D78" t="s">
        <v>108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>
      <selection activeCell="B2" sqref="B2"/>
    </sheetView>
  </sheetViews>
  <sheetFormatPr defaultRowHeight="15"/>
  <cols>
    <col min="2" max="2" width="47.7109375" customWidth="1"/>
    <col min="3" max="3" width="14.7109375" customWidth="1"/>
    <col min="4" max="4" width="16" customWidth="1"/>
    <col min="5" max="5" width="15.42578125" customWidth="1"/>
    <col min="6" max="6" width="10" customWidth="1"/>
    <col min="7" max="7" width="9.7109375" customWidth="1"/>
  </cols>
  <sheetData>
    <row r="1" spans="1:7" s="27" customFormat="1" ht="21">
      <c r="A1" s="56" t="s">
        <v>160</v>
      </c>
      <c r="B1" s="56"/>
      <c r="C1" s="57"/>
      <c r="D1" s="57"/>
      <c r="E1" s="57"/>
      <c r="F1" s="57"/>
      <c r="G1" s="57"/>
    </row>
    <row r="2" spans="1:7" s="27" customFormat="1" ht="18" customHeight="1">
      <c r="A2" s="26" t="s">
        <v>145</v>
      </c>
      <c r="B2" s="26"/>
    </row>
    <row r="3" spans="1:7">
      <c r="A3" s="55">
        <v>1</v>
      </c>
      <c r="B3" s="51">
        <v>2</v>
      </c>
      <c r="C3" s="51">
        <v>3</v>
      </c>
      <c r="D3" s="51">
        <v>4</v>
      </c>
      <c r="E3" s="51">
        <v>5</v>
      </c>
      <c r="F3" s="51">
        <v>6</v>
      </c>
      <c r="G3" s="51">
        <v>7</v>
      </c>
    </row>
    <row r="4" spans="1:7" ht="37.5">
      <c r="A4" s="5" t="s">
        <v>3</v>
      </c>
      <c r="B4" s="9" t="s">
        <v>4</v>
      </c>
      <c r="C4" s="8" t="s">
        <v>6</v>
      </c>
      <c r="D4" s="8" t="s">
        <v>7</v>
      </c>
      <c r="E4" s="8" t="s">
        <v>5</v>
      </c>
      <c r="F4" s="8" t="s">
        <v>38</v>
      </c>
      <c r="G4" s="8" t="s">
        <v>12</v>
      </c>
    </row>
    <row r="5" spans="1:7" ht="15.75">
      <c r="A5" s="5"/>
      <c r="B5" s="25" t="s">
        <v>134</v>
      </c>
      <c r="C5" s="47">
        <f>SUM(C6+C54)</f>
        <v>8507449</v>
      </c>
      <c r="D5" s="47">
        <f>SUM(D6+D54)</f>
        <v>9860591</v>
      </c>
      <c r="E5" s="47">
        <f>SUM(E6+E54)</f>
        <v>9798473</v>
      </c>
      <c r="F5" s="20">
        <f>SUM(E5/C5)*100</f>
        <v>115.17521879943095</v>
      </c>
      <c r="G5" s="20">
        <f>SUM(E5/D5)*100</f>
        <v>99.37003775940002</v>
      </c>
    </row>
    <row r="6" spans="1:7" ht="15" customHeight="1">
      <c r="A6" s="19">
        <v>3</v>
      </c>
      <c r="B6" s="19" t="s">
        <v>8</v>
      </c>
      <c r="C6" s="20">
        <f>SUM(C7+C17+C45+C51)</f>
        <v>8401662</v>
      </c>
      <c r="D6" s="20">
        <f>SUM(D7+D17+D45+D48+D51)</f>
        <v>9467180</v>
      </c>
      <c r="E6" s="20">
        <f>SUM(E7+E17+E45+E48+E51)</f>
        <v>9519716</v>
      </c>
      <c r="F6" s="20">
        <f>SUM(E6/C6)*100</f>
        <v>113.30753367607504</v>
      </c>
      <c r="G6" s="20">
        <f>SUM(E6/D6)*100</f>
        <v>100.55492765533135</v>
      </c>
    </row>
    <row r="7" spans="1:7" ht="15" customHeight="1">
      <c r="A7" s="19">
        <v>31</v>
      </c>
      <c r="B7" s="19" t="s">
        <v>70</v>
      </c>
      <c r="C7" s="20">
        <f>SUM(C8+C12+C14)</f>
        <v>6768067</v>
      </c>
      <c r="D7" s="20">
        <f>SUM(D8+D12+D14)</f>
        <v>7106475</v>
      </c>
      <c r="E7" s="20">
        <f>SUM(E8+E12+E14)</f>
        <v>7552417</v>
      </c>
      <c r="F7" s="20">
        <f t="shared" ref="F7:F14" si="0">SUM(E7/C7)*100</f>
        <v>111.58898101924819</v>
      </c>
      <c r="G7" s="20">
        <f t="shared" ref="G7:G14" si="1">SUM(E7/D7)*100</f>
        <v>106.2751504789646</v>
      </c>
    </row>
    <row r="8" spans="1:7" ht="15" customHeight="1">
      <c r="A8" s="19">
        <v>311</v>
      </c>
      <c r="B8" s="19" t="s">
        <v>135</v>
      </c>
      <c r="C8" s="41">
        <f>SUM(C9:C11)</f>
        <v>4511393</v>
      </c>
      <c r="D8" s="35">
        <f>SUM(D9:D11)</f>
        <v>4697740</v>
      </c>
      <c r="E8" s="41">
        <f>SUM(E9:E11)</f>
        <v>4933802</v>
      </c>
      <c r="F8" s="41">
        <f t="shared" si="0"/>
        <v>109.36316122315215</v>
      </c>
      <c r="G8" s="41">
        <f t="shared" si="1"/>
        <v>105.02501202705983</v>
      </c>
    </row>
    <row r="9" spans="1:7" ht="15" customHeight="1">
      <c r="A9" s="19">
        <v>3111</v>
      </c>
      <c r="B9" s="19" t="s">
        <v>72</v>
      </c>
      <c r="C9" s="41">
        <v>4127160</v>
      </c>
      <c r="D9" s="20">
        <v>4282656</v>
      </c>
      <c r="E9" s="41">
        <v>4465245</v>
      </c>
      <c r="F9" s="41">
        <f t="shared" ref="F9:F11" si="2">SUM(E9/C9)*100</f>
        <v>108.19171052249004</v>
      </c>
      <c r="G9" s="41">
        <f t="shared" ref="G9:G11" si="3">SUM(E9/D9)*100</f>
        <v>104.26345239963237</v>
      </c>
    </row>
    <row r="10" spans="1:7" ht="15" customHeight="1">
      <c r="A10" s="19">
        <v>3113</v>
      </c>
      <c r="B10" s="19" t="s">
        <v>101</v>
      </c>
      <c r="C10" s="41">
        <v>90816</v>
      </c>
      <c r="D10" s="20">
        <v>37259</v>
      </c>
      <c r="E10" s="41">
        <v>121987</v>
      </c>
      <c r="F10" s="41">
        <f t="shared" si="2"/>
        <v>134.32324700493305</v>
      </c>
      <c r="G10" s="41">
        <f t="shared" si="3"/>
        <v>327.4027751684157</v>
      </c>
    </row>
    <row r="11" spans="1:7" ht="15" customHeight="1">
      <c r="A11" s="19">
        <v>3114</v>
      </c>
      <c r="B11" s="19" t="s">
        <v>99</v>
      </c>
      <c r="C11" s="41">
        <v>293417</v>
      </c>
      <c r="D11" s="20">
        <v>377825</v>
      </c>
      <c r="E11" s="41">
        <v>346570</v>
      </c>
      <c r="F11" s="41">
        <f t="shared" si="2"/>
        <v>118.11517396742519</v>
      </c>
      <c r="G11" s="41">
        <f t="shared" si="3"/>
        <v>91.727651690597497</v>
      </c>
    </row>
    <row r="12" spans="1:7" ht="15" customHeight="1">
      <c r="A12" s="19">
        <v>312</v>
      </c>
      <c r="B12" s="19" t="s">
        <v>98</v>
      </c>
      <c r="C12" s="41">
        <f>SUM(C13)</f>
        <v>215514</v>
      </c>
      <c r="D12" s="35">
        <f>SUM(D13)</f>
        <v>213897</v>
      </c>
      <c r="E12" s="41">
        <f>SUM(E13)</f>
        <v>242570</v>
      </c>
      <c r="F12" s="41">
        <f t="shared" si="0"/>
        <v>112.55417281475913</v>
      </c>
      <c r="G12" s="41">
        <f t="shared" si="1"/>
        <v>113.40505009420423</v>
      </c>
    </row>
    <row r="13" spans="1:7" ht="15" customHeight="1">
      <c r="A13" s="39">
        <v>3121</v>
      </c>
      <c r="B13" s="19" t="s">
        <v>98</v>
      </c>
      <c r="C13" s="36">
        <v>215514</v>
      </c>
      <c r="D13" s="36">
        <v>213897</v>
      </c>
      <c r="E13" s="36">
        <v>242570</v>
      </c>
      <c r="F13" s="20">
        <f t="shared" ref="F13" si="4">SUM(E13/C13)*100</f>
        <v>112.55417281475913</v>
      </c>
      <c r="G13" s="20">
        <f t="shared" ref="G13" si="5">SUM(E13/D13)*100</f>
        <v>113.40505009420423</v>
      </c>
    </row>
    <row r="14" spans="1:7" ht="15" customHeight="1">
      <c r="A14" s="19">
        <v>313</v>
      </c>
      <c r="B14" s="19" t="s">
        <v>73</v>
      </c>
      <c r="C14" s="20">
        <v>2041160</v>
      </c>
      <c r="D14" s="35">
        <f>SUM(D15:D16)</f>
        <v>2194838</v>
      </c>
      <c r="E14" s="20">
        <v>2376045</v>
      </c>
      <c r="F14" s="20">
        <f t="shared" si="0"/>
        <v>116.40660212820163</v>
      </c>
      <c r="G14" s="20">
        <f t="shared" si="1"/>
        <v>108.25605352194559</v>
      </c>
    </row>
    <row r="15" spans="1:7" ht="15" customHeight="1">
      <c r="A15" s="19">
        <v>3131</v>
      </c>
      <c r="B15" s="19" t="s">
        <v>111</v>
      </c>
      <c r="C15" s="20">
        <v>1114048</v>
      </c>
      <c r="D15" s="20">
        <v>1213322</v>
      </c>
      <c r="E15" s="20">
        <v>1237782</v>
      </c>
      <c r="F15" s="20">
        <f t="shared" ref="F15:F16" si="6">SUM(E15/C15)*100</f>
        <v>111.10670276325617</v>
      </c>
      <c r="G15" s="20">
        <f t="shared" ref="G15:G16" si="7">SUM(E15/D15)*100</f>
        <v>102.0159528962633</v>
      </c>
    </row>
    <row r="16" spans="1:7" ht="15" customHeight="1">
      <c r="A16" s="19">
        <v>3132</v>
      </c>
      <c r="B16" s="19" t="s">
        <v>140</v>
      </c>
      <c r="C16" s="20">
        <v>927112</v>
      </c>
      <c r="D16" s="20">
        <v>981516</v>
      </c>
      <c r="E16" s="20">
        <v>1138263</v>
      </c>
      <c r="F16" s="20">
        <f t="shared" si="6"/>
        <v>122.77513396439697</v>
      </c>
      <c r="G16" s="20">
        <f t="shared" si="7"/>
        <v>115.96988739867714</v>
      </c>
    </row>
    <row r="17" spans="1:7" ht="15" customHeight="1">
      <c r="A17" s="19">
        <v>32</v>
      </c>
      <c r="B17" s="19" t="s">
        <v>9</v>
      </c>
      <c r="C17" s="20">
        <f>SUM(C18+C23+C29+C38+C40)</f>
        <v>1600725</v>
      </c>
      <c r="D17" s="20">
        <f>SUM(D18+D23+D29+D38+D40)</f>
        <v>2259128</v>
      </c>
      <c r="E17" s="20">
        <f>SUM(E18+E23+E29+E38+E40)</f>
        <v>1884711</v>
      </c>
      <c r="F17" s="20">
        <f t="shared" ref="F17:F69" si="8">SUM(E17/C17)*100</f>
        <v>117.74108607037437</v>
      </c>
      <c r="G17" s="20">
        <f t="shared" ref="G17:G69" si="9">SUM(E17/D17)*100</f>
        <v>83.42648136803227</v>
      </c>
    </row>
    <row r="18" spans="1:7" ht="15" customHeight="1">
      <c r="A18" s="19">
        <v>321</v>
      </c>
      <c r="B18" s="19" t="s">
        <v>10</v>
      </c>
      <c r="C18" s="20">
        <f>SUM(C19:C22)</f>
        <v>296668</v>
      </c>
      <c r="D18" s="35">
        <f>SUM(D19:D22)</f>
        <v>471241</v>
      </c>
      <c r="E18" s="20">
        <f>SUM(E19:E22)</f>
        <v>399466</v>
      </c>
      <c r="F18" s="20">
        <f t="shared" si="8"/>
        <v>134.65085550177304</v>
      </c>
      <c r="G18" s="20">
        <f t="shared" si="9"/>
        <v>84.768939884263034</v>
      </c>
    </row>
    <row r="19" spans="1:7" ht="15" customHeight="1">
      <c r="A19" s="19">
        <v>3211</v>
      </c>
      <c r="B19" s="19" t="s">
        <v>11</v>
      </c>
      <c r="C19" s="20">
        <v>11738</v>
      </c>
      <c r="D19" s="20">
        <v>166322</v>
      </c>
      <c r="E19" s="20">
        <v>95371</v>
      </c>
      <c r="F19" s="20">
        <f t="shared" si="8"/>
        <v>812.49787016527523</v>
      </c>
      <c r="G19" s="20">
        <f t="shared" si="9"/>
        <v>57.341181563473263</v>
      </c>
    </row>
    <row r="20" spans="1:7" ht="15" customHeight="1">
      <c r="A20" s="19">
        <v>3212</v>
      </c>
      <c r="B20" s="21" t="s">
        <v>13</v>
      </c>
      <c r="C20" s="20">
        <v>276003</v>
      </c>
      <c r="D20" s="20">
        <v>286536</v>
      </c>
      <c r="E20" s="20">
        <v>287167</v>
      </c>
      <c r="F20" s="20">
        <f t="shared" si="8"/>
        <v>104.04488357010612</v>
      </c>
      <c r="G20" s="20">
        <f t="shared" si="9"/>
        <v>100.22021665689478</v>
      </c>
    </row>
    <row r="21" spans="1:7" ht="15" customHeight="1">
      <c r="A21" s="19">
        <v>3213</v>
      </c>
      <c r="B21" s="19" t="s">
        <v>14</v>
      </c>
      <c r="C21" s="20">
        <v>7055</v>
      </c>
      <c r="D21" s="20">
        <v>15607</v>
      </c>
      <c r="E21" s="20">
        <v>15010</v>
      </c>
      <c r="F21" s="20">
        <f t="shared" si="8"/>
        <v>212.75690999291282</v>
      </c>
      <c r="G21" s="20">
        <f t="shared" si="9"/>
        <v>96.174793361952965</v>
      </c>
    </row>
    <row r="22" spans="1:7" ht="15" customHeight="1">
      <c r="A22" s="19">
        <v>3214</v>
      </c>
      <c r="B22" s="19" t="s">
        <v>33</v>
      </c>
      <c r="C22" s="20">
        <v>1872</v>
      </c>
      <c r="D22" s="20">
        <v>2776</v>
      </c>
      <c r="E22" s="20">
        <v>1918</v>
      </c>
      <c r="F22" s="20">
        <f t="shared" si="8"/>
        <v>102.45726495726495</v>
      </c>
      <c r="G22" s="20">
        <f t="shared" si="9"/>
        <v>69.092219020172905</v>
      </c>
    </row>
    <row r="23" spans="1:7" ht="15" customHeight="1">
      <c r="A23" s="19">
        <v>322</v>
      </c>
      <c r="B23" s="19" t="s">
        <v>15</v>
      </c>
      <c r="C23" s="20">
        <f>SUM(C24:C28)</f>
        <v>825807</v>
      </c>
      <c r="D23" s="35">
        <f>SUM(D24:D28)</f>
        <v>843505</v>
      </c>
      <c r="E23" s="20">
        <f>SUM(E24:E28)</f>
        <v>776809</v>
      </c>
      <c r="F23" s="20">
        <f t="shared" si="8"/>
        <v>94.066652377613664</v>
      </c>
      <c r="G23" s="20">
        <f t="shared" si="9"/>
        <v>92.09299292831696</v>
      </c>
    </row>
    <row r="24" spans="1:7" ht="15" customHeight="1">
      <c r="A24" s="19">
        <v>3221</v>
      </c>
      <c r="B24" s="21" t="s">
        <v>16</v>
      </c>
      <c r="C24" s="20">
        <v>112053</v>
      </c>
      <c r="D24" s="20">
        <v>121814</v>
      </c>
      <c r="E24" s="20">
        <v>84963</v>
      </c>
      <c r="F24" s="20">
        <f t="shared" si="8"/>
        <v>75.823940456748147</v>
      </c>
      <c r="G24" s="20">
        <f t="shared" si="9"/>
        <v>69.748140607811919</v>
      </c>
    </row>
    <row r="25" spans="1:7" ht="15" customHeight="1">
      <c r="A25" s="19">
        <v>3223</v>
      </c>
      <c r="B25" s="19" t="s">
        <v>17</v>
      </c>
      <c r="C25" s="20">
        <v>543000</v>
      </c>
      <c r="D25" s="20">
        <v>560152</v>
      </c>
      <c r="E25" s="20">
        <v>511835</v>
      </c>
      <c r="F25" s="20">
        <f t="shared" si="8"/>
        <v>94.260589318600367</v>
      </c>
      <c r="G25" s="20">
        <f t="shared" si="9"/>
        <v>91.374305545637611</v>
      </c>
    </row>
    <row r="26" spans="1:7" ht="15" customHeight="1">
      <c r="A26" s="19">
        <v>3224</v>
      </c>
      <c r="B26" s="21" t="s">
        <v>18</v>
      </c>
      <c r="C26" s="20">
        <v>86194</v>
      </c>
      <c r="D26" s="20">
        <v>91511</v>
      </c>
      <c r="E26" s="20">
        <v>119064</v>
      </c>
      <c r="F26" s="20">
        <f t="shared" si="8"/>
        <v>138.13490498178527</v>
      </c>
      <c r="G26" s="20">
        <f t="shared" si="9"/>
        <v>130.10894865098186</v>
      </c>
    </row>
    <row r="27" spans="1:7" ht="15" customHeight="1">
      <c r="A27" s="19">
        <v>3225</v>
      </c>
      <c r="B27" s="19" t="s">
        <v>34</v>
      </c>
      <c r="C27" s="20">
        <v>77860</v>
      </c>
      <c r="D27" s="20">
        <v>62729</v>
      </c>
      <c r="E27" s="20">
        <v>53680</v>
      </c>
      <c r="F27" s="20">
        <f t="shared" si="8"/>
        <v>68.944258926277939</v>
      </c>
      <c r="G27" s="20">
        <f t="shared" si="9"/>
        <v>85.574455196161267</v>
      </c>
    </row>
    <row r="28" spans="1:7" ht="15" customHeight="1">
      <c r="A28" s="19">
        <v>3227</v>
      </c>
      <c r="B28" s="19" t="s">
        <v>35</v>
      </c>
      <c r="C28" s="20">
        <v>6700</v>
      </c>
      <c r="D28" s="20">
        <v>7299</v>
      </c>
      <c r="E28" s="20">
        <v>7267</v>
      </c>
      <c r="F28" s="20">
        <f t="shared" si="8"/>
        <v>108.46268656716418</v>
      </c>
      <c r="G28" s="20">
        <f t="shared" si="9"/>
        <v>99.561583778599811</v>
      </c>
    </row>
    <row r="29" spans="1:7" ht="15" customHeight="1">
      <c r="A29" s="19">
        <v>323</v>
      </c>
      <c r="B29" s="19" t="s">
        <v>19</v>
      </c>
      <c r="C29" s="20">
        <f>SUM(C30:C37)</f>
        <v>441074</v>
      </c>
      <c r="D29" s="35">
        <f>SUM(D30:D37)</f>
        <v>866668</v>
      </c>
      <c r="E29" s="20">
        <f>SUM(E30:E37)</f>
        <v>667994</v>
      </c>
      <c r="F29" s="20">
        <f t="shared" si="8"/>
        <v>151.44714945791409</v>
      </c>
      <c r="G29" s="20">
        <f t="shared" si="9"/>
        <v>77.076112190596632</v>
      </c>
    </row>
    <row r="30" spans="1:7" ht="15" customHeight="1">
      <c r="A30" s="19">
        <v>3231</v>
      </c>
      <c r="B30" s="19" t="s">
        <v>20</v>
      </c>
      <c r="C30" s="20">
        <v>27286</v>
      </c>
      <c r="D30" s="20">
        <v>280679</v>
      </c>
      <c r="E30" s="20">
        <v>45521</v>
      </c>
      <c r="F30" s="20">
        <f t="shared" si="8"/>
        <v>166.82914315033349</v>
      </c>
      <c r="G30" s="20">
        <f t="shared" si="9"/>
        <v>16.218170935481456</v>
      </c>
    </row>
    <row r="31" spans="1:7" ht="15" customHeight="1">
      <c r="A31" s="19">
        <v>3232</v>
      </c>
      <c r="B31" s="19" t="s">
        <v>21</v>
      </c>
      <c r="C31" s="20">
        <v>283264</v>
      </c>
      <c r="D31" s="20">
        <v>187511</v>
      </c>
      <c r="E31" s="20">
        <v>232235</v>
      </c>
      <c r="F31" s="20">
        <f t="shared" si="8"/>
        <v>81.985356416629003</v>
      </c>
      <c r="G31" s="20">
        <f t="shared" si="9"/>
        <v>123.85140071782455</v>
      </c>
    </row>
    <row r="32" spans="1:7" ht="15" customHeight="1">
      <c r="A32" s="19">
        <v>3233</v>
      </c>
      <c r="B32" s="19" t="s">
        <v>22</v>
      </c>
      <c r="C32" s="20">
        <v>22364</v>
      </c>
      <c r="D32" s="20">
        <v>58408</v>
      </c>
      <c r="E32" s="20">
        <v>38908</v>
      </c>
      <c r="F32" s="20">
        <f t="shared" si="8"/>
        <v>173.97603291003398</v>
      </c>
      <c r="G32" s="20">
        <f t="shared" si="9"/>
        <v>66.614162443500888</v>
      </c>
    </row>
    <row r="33" spans="1:7" ht="15" customHeight="1">
      <c r="A33" s="19">
        <v>3234</v>
      </c>
      <c r="B33" s="19" t="s">
        <v>36</v>
      </c>
      <c r="C33" s="20">
        <v>60888</v>
      </c>
      <c r="D33" s="20">
        <v>90153</v>
      </c>
      <c r="E33" s="20">
        <v>85404</v>
      </c>
      <c r="F33" s="20">
        <f t="shared" si="8"/>
        <v>140.26409144659047</v>
      </c>
      <c r="G33" s="20">
        <f t="shared" si="9"/>
        <v>94.732288442980263</v>
      </c>
    </row>
    <row r="34" spans="1:7" ht="15" customHeight="1">
      <c r="A34" s="19">
        <v>3236</v>
      </c>
      <c r="B34" s="19" t="s">
        <v>23</v>
      </c>
      <c r="C34" s="20">
        <v>0</v>
      </c>
      <c r="D34" s="20">
        <v>4040</v>
      </c>
      <c r="E34" s="20">
        <v>1450</v>
      </c>
      <c r="F34" s="20" t="e">
        <f t="shared" si="8"/>
        <v>#DIV/0!</v>
      </c>
      <c r="G34" s="20">
        <f t="shared" si="9"/>
        <v>35.89108910891089</v>
      </c>
    </row>
    <row r="35" spans="1:7" ht="15" customHeight="1">
      <c r="A35" s="34">
        <v>3237</v>
      </c>
      <c r="B35" s="19" t="s">
        <v>81</v>
      </c>
      <c r="C35" s="20">
        <v>14430</v>
      </c>
      <c r="D35" s="20">
        <v>127800</v>
      </c>
      <c r="E35" s="20">
        <v>127800</v>
      </c>
      <c r="F35" s="20">
        <f t="shared" si="8"/>
        <v>885.65488565488567</v>
      </c>
      <c r="G35" s="20">
        <f t="shared" si="9"/>
        <v>100</v>
      </c>
    </row>
    <row r="36" spans="1:7" ht="15" customHeight="1">
      <c r="A36" s="19">
        <v>3238</v>
      </c>
      <c r="B36" s="19" t="s">
        <v>24</v>
      </c>
      <c r="C36" s="20">
        <v>18684</v>
      </c>
      <c r="D36" s="20">
        <v>63670</v>
      </c>
      <c r="E36" s="20">
        <v>61781</v>
      </c>
      <c r="F36" s="20">
        <f t="shared" si="8"/>
        <v>330.66259901520016</v>
      </c>
      <c r="G36" s="20">
        <f t="shared" si="9"/>
        <v>97.033139626197581</v>
      </c>
    </row>
    <row r="37" spans="1:7" ht="15" customHeight="1">
      <c r="A37" s="19">
        <v>3239</v>
      </c>
      <c r="B37" s="19" t="s">
        <v>25</v>
      </c>
      <c r="C37" s="20">
        <v>14158</v>
      </c>
      <c r="D37" s="20">
        <v>54407</v>
      </c>
      <c r="E37" s="20">
        <v>74895</v>
      </c>
      <c r="F37" s="20">
        <f t="shared" si="8"/>
        <v>528.99420822150023</v>
      </c>
      <c r="G37" s="20">
        <f t="shared" si="9"/>
        <v>137.65691914643335</v>
      </c>
    </row>
    <row r="38" spans="1:7" ht="15" customHeight="1">
      <c r="A38" s="19">
        <v>324</v>
      </c>
      <c r="B38" s="19" t="s">
        <v>143</v>
      </c>
      <c r="C38" s="20">
        <f>SUM(C39)</f>
        <v>0</v>
      </c>
      <c r="D38" s="35">
        <f>SUM(D39)</f>
        <v>43000</v>
      </c>
      <c r="E38" s="20">
        <v>0</v>
      </c>
      <c r="F38" s="20" t="e">
        <f t="shared" ref="F38" si="10">SUM(E38/C38)*100</f>
        <v>#DIV/0!</v>
      </c>
      <c r="G38" s="20">
        <f t="shared" ref="G38" si="11">SUM(E38/D38)*100</f>
        <v>0</v>
      </c>
    </row>
    <row r="39" spans="1:7" ht="15" customHeight="1">
      <c r="A39" s="39">
        <v>3241</v>
      </c>
      <c r="B39" s="19" t="s">
        <v>143</v>
      </c>
      <c r="C39" s="36">
        <v>0</v>
      </c>
      <c r="D39" s="36">
        <v>43000</v>
      </c>
      <c r="E39" s="36">
        <v>0</v>
      </c>
      <c r="F39" s="20" t="e">
        <f t="shared" ref="F39" si="12">SUM(E39/C39)*100</f>
        <v>#DIV/0!</v>
      </c>
      <c r="G39" s="20">
        <f t="shared" ref="G39" si="13">SUM(E39/D39)*100</f>
        <v>0</v>
      </c>
    </row>
    <row r="40" spans="1:7" ht="15" customHeight="1">
      <c r="A40" s="19">
        <v>329</v>
      </c>
      <c r="B40" s="19" t="s">
        <v>37</v>
      </c>
      <c r="C40" s="20">
        <f>SUM(C41:C44)</f>
        <v>37176</v>
      </c>
      <c r="D40" s="35">
        <f>SUM(D41:D44)</f>
        <v>34714</v>
      </c>
      <c r="E40" s="20">
        <f>SUM(E41:E44)</f>
        <v>40442</v>
      </c>
      <c r="F40" s="20">
        <f t="shared" si="8"/>
        <v>108.78523778782009</v>
      </c>
      <c r="G40" s="20">
        <f t="shared" si="9"/>
        <v>116.50054732960766</v>
      </c>
    </row>
    <row r="41" spans="1:7" ht="15" customHeight="1">
      <c r="A41" s="19">
        <v>3293</v>
      </c>
      <c r="B41" s="19" t="s">
        <v>27</v>
      </c>
      <c r="C41" s="20">
        <v>6497</v>
      </c>
      <c r="D41" s="20">
        <v>7236</v>
      </c>
      <c r="E41" s="20">
        <v>8232</v>
      </c>
      <c r="F41" s="20">
        <f t="shared" si="8"/>
        <v>126.70463290749576</v>
      </c>
      <c r="G41" s="20">
        <f t="shared" si="9"/>
        <v>113.76451077943615</v>
      </c>
    </row>
    <row r="42" spans="1:7" ht="15" customHeight="1">
      <c r="A42" s="19">
        <v>3294</v>
      </c>
      <c r="B42" s="19" t="s">
        <v>28</v>
      </c>
      <c r="C42" s="20">
        <v>350</v>
      </c>
      <c r="D42" s="20">
        <v>500</v>
      </c>
      <c r="E42" s="20">
        <v>350</v>
      </c>
      <c r="F42" s="20">
        <f t="shared" si="8"/>
        <v>100</v>
      </c>
      <c r="G42" s="20">
        <f t="shared" si="9"/>
        <v>70</v>
      </c>
    </row>
    <row r="43" spans="1:7" ht="15" customHeight="1">
      <c r="A43" s="19">
        <v>3295</v>
      </c>
      <c r="B43" s="19" t="s">
        <v>29</v>
      </c>
      <c r="C43" s="20">
        <v>21885</v>
      </c>
      <c r="D43" s="20">
        <v>21128</v>
      </c>
      <c r="E43" s="20">
        <v>20375</v>
      </c>
      <c r="F43" s="20">
        <f t="shared" si="8"/>
        <v>93.100297007082474</v>
      </c>
      <c r="G43" s="20">
        <f t="shared" si="9"/>
        <v>96.436009087466871</v>
      </c>
    </row>
    <row r="44" spans="1:7" ht="15" customHeight="1">
      <c r="A44" s="19">
        <v>3299</v>
      </c>
      <c r="B44" s="19" t="s">
        <v>26</v>
      </c>
      <c r="C44" s="20">
        <v>8444</v>
      </c>
      <c r="D44" s="20">
        <v>5850</v>
      </c>
      <c r="E44" s="20">
        <v>11485</v>
      </c>
      <c r="F44" s="20">
        <f t="shared" si="8"/>
        <v>136.01373756513502</v>
      </c>
      <c r="G44" s="20">
        <f t="shared" si="9"/>
        <v>196.32478632478632</v>
      </c>
    </row>
    <row r="45" spans="1:7" ht="15" customHeight="1">
      <c r="A45" s="19">
        <v>34</v>
      </c>
      <c r="B45" s="19" t="s">
        <v>30</v>
      </c>
      <c r="C45" s="20">
        <f t="shared" ref="C45:E46" si="14">SUM(C46)</f>
        <v>2481</v>
      </c>
      <c r="D45" s="20">
        <f t="shared" si="14"/>
        <v>4450</v>
      </c>
      <c r="E45" s="20">
        <f t="shared" si="14"/>
        <v>1062</v>
      </c>
      <c r="F45" s="20">
        <f t="shared" si="8"/>
        <v>42.805320435308339</v>
      </c>
      <c r="G45" s="20">
        <f t="shared" si="9"/>
        <v>23.865168539325843</v>
      </c>
    </row>
    <row r="46" spans="1:7" ht="15" customHeight="1">
      <c r="A46" s="19">
        <v>343</v>
      </c>
      <c r="B46" s="19" t="s">
        <v>31</v>
      </c>
      <c r="C46" s="20">
        <f t="shared" si="14"/>
        <v>2481</v>
      </c>
      <c r="D46" s="35">
        <f t="shared" si="14"/>
        <v>4450</v>
      </c>
      <c r="E46" s="20">
        <f t="shared" si="14"/>
        <v>1062</v>
      </c>
      <c r="F46" s="20">
        <f t="shared" si="8"/>
        <v>42.805320435308339</v>
      </c>
      <c r="G46" s="20">
        <f t="shared" si="9"/>
        <v>23.865168539325843</v>
      </c>
    </row>
    <row r="47" spans="1:7" ht="15" customHeight="1">
      <c r="A47" s="19">
        <v>3431</v>
      </c>
      <c r="B47" s="19" t="s">
        <v>32</v>
      </c>
      <c r="C47" s="20">
        <v>2481</v>
      </c>
      <c r="D47" s="20">
        <v>4450</v>
      </c>
      <c r="E47" s="20">
        <v>1062</v>
      </c>
      <c r="F47" s="20">
        <f t="shared" si="8"/>
        <v>42.805320435308339</v>
      </c>
      <c r="G47" s="20">
        <f t="shared" si="9"/>
        <v>23.865168539325843</v>
      </c>
    </row>
    <row r="48" spans="1:7" ht="15" customHeight="1">
      <c r="A48" s="19">
        <v>36</v>
      </c>
      <c r="B48" s="19" t="s">
        <v>144</v>
      </c>
      <c r="C48" s="20">
        <f t="shared" ref="C48:E49" si="15">SUM(C49)</f>
        <v>0</v>
      </c>
      <c r="D48" s="20">
        <f t="shared" si="15"/>
        <v>0</v>
      </c>
      <c r="E48" s="20">
        <f t="shared" si="15"/>
        <v>6450</v>
      </c>
      <c r="F48" s="20" t="e">
        <f t="shared" ref="F48:F49" si="16">SUM(E48/C48)*100</f>
        <v>#DIV/0!</v>
      </c>
      <c r="G48" s="20" t="e">
        <f t="shared" ref="G48:G49" si="17">SUM(E48/D48)*100</f>
        <v>#DIV/0!</v>
      </c>
    </row>
    <row r="49" spans="1:7" ht="15" customHeight="1">
      <c r="A49" s="19">
        <v>369</v>
      </c>
      <c r="B49" s="19" t="s">
        <v>144</v>
      </c>
      <c r="C49" s="20">
        <f t="shared" si="15"/>
        <v>0</v>
      </c>
      <c r="D49" s="35">
        <f t="shared" si="15"/>
        <v>0</v>
      </c>
      <c r="E49" s="20">
        <f t="shared" si="15"/>
        <v>6450</v>
      </c>
      <c r="F49" s="20" t="e">
        <f t="shared" si="16"/>
        <v>#DIV/0!</v>
      </c>
      <c r="G49" s="20" t="e">
        <f t="shared" si="17"/>
        <v>#DIV/0!</v>
      </c>
    </row>
    <row r="50" spans="1:7" ht="24.95" customHeight="1">
      <c r="A50" s="39">
        <v>3693</v>
      </c>
      <c r="B50" s="21" t="s">
        <v>165</v>
      </c>
      <c r="C50" s="36">
        <v>0</v>
      </c>
      <c r="D50" s="36">
        <v>0</v>
      </c>
      <c r="E50" s="36">
        <v>6450</v>
      </c>
      <c r="F50" s="20" t="e">
        <f t="shared" ref="F50" si="18">SUM(E50/C50)*100</f>
        <v>#DIV/0!</v>
      </c>
      <c r="G50" s="20" t="e">
        <f t="shared" ref="G50" si="19">SUM(E50/D50)*100</f>
        <v>#DIV/0!</v>
      </c>
    </row>
    <row r="51" spans="1:7" ht="15" customHeight="1">
      <c r="A51" s="19">
        <v>37</v>
      </c>
      <c r="B51" s="19" t="s">
        <v>164</v>
      </c>
      <c r="C51" s="20">
        <f>SUM(C53)</f>
        <v>30389</v>
      </c>
      <c r="D51" s="20">
        <f>SUM(D53)</f>
        <v>97127</v>
      </c>
      <c r="E51" s="20">
        <f>SUM(E53)</f>
        <v>75076</v>
      </c>
      <c r="F51" s="20">
        <f t="shared" si="8"/>
        <v>247.04991937872256</v>
      </c>
      <c r="G51" s="20">
        <f t="shared" si="9"/>
        <v>77.296735202363919</v>
      </c>
    </row>
    <row r="52" spans="1:7" ht="15" customHeight="1">
      <c r="A52" s="39">
        <v>372</v>
      </c>
      <c r="B52" s="19" t="s">
        <v>80</v>
      </c>
      <c r="C52" s="36">
        <f>SUM(C53)</f>
        <v>30389</v>
      </c>
      <c r="D52" s="42">
        <f>SUM(D53)</f>
        <v>97127</v>
      </c>
      <c r="E52" s="36">
        <f>SUM(E53)</f>
        <v>75076</v>
      </c>
      <c r="F52" s="20">
        <f t="shared" ref="F52" si="20">SUM(E52/C52)*100</f>
        <v>247.04991937872256</v>
      </c>
      <c r="G52" s="20">
        <f t="shared" ref="G52" si="21">SUM(E52/D52)*100</f>
        <v>77.296735202363919</v>
      </c>
    </row>
    <row r="53" spans="1:7" ht="15" customHeight="1">
      <c r="A53" s="19">
        <v>3721</v>
      </c>
      <c r="B53" s="19" t="s">
        <v>80</v>
      </c>
      <c r="C53" s="20">
        <v>30389</v>
      </c>
      <c r="D53" s="20">
        <v>97127</v>
      </c>
      <c r="E53" s="20">
        <v>75076</v>
      </c>
      <c r="F53" s="20">
        <f t="shared" si="8"/>
        <v>247.04991937872256</v>
      </c>
      <c r="G53" s="20">
        <f t="shared" si="9"/>
        <v>77.296735202363919</v>
      </c>
    </row>
    <row r="54" spans="1:7" ht="15" customHeight="1">
      <c r="A54" s="19">
        <v>4</v>
      </c>
      <c r="B54" s="21" t="s">
        <v>50</v>
      </c>
      <c r="C54" s="20">
        <f>SUM(C55)</f>
        <v>105787</v>
      </c>
      <c r="D54" s="20">
        <f>SUM(D55)</f>
        <v>393411</v>
      </c>
      <c r="E54" s="20">
        <f>SUM(E55)</f>
        <v>278757</v>
      </c>
      <c r="F54" s="20">
        <f t="shared" si="8"/>
        <v>263.50780341629883</v>
      </c>
      <c r="G54" s="20">
        <f t="shared" si="9"/>
        <v>70.856432585769085</v>
      </c>
    </row>
    <row r="55" spans="1:7" ht="15" customHeight="1">
      <c r="A55" s="39">
        <v>42</v>
      </c>
      <c r="B55" s="21" t="s">
        <v>50</v>
      </c>
      <c r="C55" s="36">
        <f>SUM(C56+C64+C66+C68)</f>
        <v>105787</v>
      </c>
      <c r="D55" s="36">
        <f>SUM(D56+D64+D66+D68)</f>
        <v>393411</v>
      </c>
      <c r="E55" s="36">
        <f>SUM(E56+E64+E66+E68)</f>
        <v>278757</v>
      </c>
      <c r="F55" s="20">
        <f t="shared" ref="F55" si="22">SUM(E55/C55)*100</f>
        <v>263.50780341629883</v>
      </c>
      <c r="G55" s="20">
        <f t="shared" ref="G55" si="23">SUM(E55/D55)*100</f>
        <v>70.856432585769085</v>
      </c>
    </row>
    <row r="56" spans="1:7" ht="15" customHeight="1">
      <c r="A56" s="19">
        <v>422</v>
      </c>
      <c r="B56" s="19" t="s">
        <v>51</v>
      </c>
      <c r="C56" s="20">
        <f>SUM(C57:C63)</f>
        <v>71446</v>
      </c>
      <c r="D56" s="35">
        <f>SUM(D57:D63)</f>
        <v>308351</v>
      </c>
      <c r="E56" s="20">
        <f>SUM(E57:E63)</f>
        <v>243544</v>
      </c>
      <c r="F56" s="20">
        <f t="shared" si="8"/>
        <v>340.87842566413798</v>
      </c>
      <c r="G56" s="20">
        <f t="shared" si="9"/>
        <v>78.982717746983141</v>
      </c>
    </row>
    <row r="57" spans="1:7" ht="15" customHeight="1">
      <c r="A57" s="19">
        <v>4221</v>
      </c>
      <c r="B57" s="19" t="s">
        <v>52</v>
      </c>
      <c r="C57" s="20">
        <v>6875</v>
      </c>
      <c r="D57" s="20">
        <v>234336</v>
      </c>
      <c r="E57" s="20">
        <v>195569</v>
      </c>
      <c r="F57" s="20">
        <f t="shared" si="8"/>
        <v>2844.64</v>
      </c>
      <c r="G57" s="20">
        <f t="shared" si="9"/>
        <v>83.456660521644139</v>
      </c>
    </row>
    <row r="58" spans="1:7" ht="15" customHeight="1">
      <c r="A58" s="19">
        <v>4222</v>
      </c>
      <c r="B58" s="19" t="s">
        <v>53</v>
      </c>
      <c r="C58" s="20">
        <v>23700</v>
      </c>
      <c r="D58" s="20">
        <v>14900</v>
      </c>
      <c r="E58" s="20">
        <v>0</v>
      </c>
      <c r="F58" s="20">
        <f t="shared" ref="F58:F59" si="24">SUM(E58/C58)*100</f>
        <v>0</v>
      </c>
      <c r="G58" s="20">
        <f t="shared" ref="G58:G59" si="25">SUM(E58/D58)*100</f>
        <v>0</v>
      </c>
    </row>
    <row r="59" spans="1:7" ht="15" customHeight="1">
      <c r="A59" s="19">
        <v>4223</v>
      </c>
      <c r="B59" s="19" t="s">
        <v>54</v>
      </c>
      <c r="C59" s="20">
        <v>15373</v>
      </c>
      <c r="D59" s="20">
        <v>28900</v>
      </c>
      <c r="E59" s="20">
        <v>23150</v>
      </c>
      <c r="F59" s="20">
        <f t="shared" si="24"/>
        <v>150.58869446432058</v>
      </c>
      <c r="G59" s="20">
        <f t="shared" si="25"/>
        <v>80.103806228373699</v>
      </c>
    </row>
    <row r="60" spans="1:7" ht="15" customHeight="1">
      <c r="A60" s="39">
        <v>4224</v>
      </c>
      <c r="B60" s="39" t="s">
        <v>55</v>
      </c>
      <c r="C60" s="36"/>
      <c r="D60" s="36">
        <v>1160</v>
      </c>
      <c r="E60" s="36"/>
      <c r="F60" s="20" t="e">
        <f t="shared" ref="F60" si="26">SUM(E60/C60)*100</f>
        <v>#DIV/0!</v>
      </c>
      <c r="G60" s="20">
        <f t="shared" ref="G60" si="27">SUM(E60/D60)*100</f>
        <v>0</v>
      </c>
    </row>
    <row r="61" spans="1:7" ht="15" customHeight="1">
      <c r="A61" s="19">
        <v>4225</v>
      </c>
      <c r="B61" s="19" t="s">
        <v>56</v>
      </c>
      <c r="C61" s="20">
        <v>0</v>
      </c>
      <c r="D61" s="20">
        <v>675</v>
      </c>
      <c r="E61" s="20">
        <v>0</v>
      </c>
      <c r="F61" s="20" t="e">
        <f t="shared" ref="F61" si="28">SUM(E61/C61)*100</f>
        <v>#DIV/0!</v>
      </c>
      <c r="G61" s="20">
        <f t="shared" ref="G61" si="29">SUM(E61/D61)*100</f>
        <v>0</v>
      </c>
    </row>
    <row r="62" spans="1:7" ht="15" customHeight="1">
      <c r="A62" s="19">
        <v>4226</v>
      </c>
      <c r="B62" s="19" t="s">
        <v>59</v>
      </c>
      <c r="C62" s="20">
        <v>24999</v>
      </c>
      <c r="D62" s="20">
        <v>24700</v>
      </c>
      <c r="E62" s="20">
        <v>24825</v>
      </c>
      <c r="F62" s="20">
        <f t="shared" ref="F62" si="30">SUM(E62/C62)*100</f>
        <v>99.303972158886353</v>
      </c>
      <c r="G62" s="20">
        <f t="shared" ref="G62" si="31">SUM(E62/D62)*100</f>
        <v>100.50607287449394</v>
      </c>
    </row>
    <row r="63" spans="1:7" ht="15" customHeight="1">
      <c r="A63" s="19">
        <v>4227</v>
      </c>
      <c r="B63" s="19" t="s">
        <v>67</v>
      </c>
      <c r="C63" s="20">
        <v>499</v>
      </c>
      <c r="D63" s="20">
        <v>3680</v>
      </c>
      <c r="E63" s="20">
        <v>0</v>
      </c>
      <c r="F63" s="20">
        <f t="shared" si="8"/>
        <v>0</v>
      </c>
      <c r="G63" s="20">
        <f t="shared" si="9"/>
        <v>0</v>
      </c>
    </row>
    <row r="64" spans="1:7" ht="15" customHeight="1">
      <c r="A64" s="19">
        <v>423</v>
      </c>
      <c r="B64" s="19" t="s">
        <v>136</v>
      </c>
      <c r="C64" s="20">
        <f>SUM(C65)</f>
        <v>0</v>
      </c>
      <c r="D64" s="35">
        <f>SUM(D65)</f>
        <v>0</v>
      </c>
      <c r="E64" s="20">
        <f>SUM(E65)</f>
        <v>0</v>
      </c>
      <c r="F64" s="20" t="e">
        <f t="shared" ref="F64:F65" si="32">SUM(E64/C64)*100</f>
        <v>#DIV/0!</v>
      </c>
      <c r="G64" s="20" t="e">
        <f t="shared" ref="G64:G65" si="33">SUM(E64/D64)*100</f>
        <v>#DIV/0!</v>
      </c>
    </row>
    <row r="65" spans="1:7" ht="15" customHeight="1">
      <c r="A65" s="19">
        <v>4231</v>
      </c>
      <c r="B65" s="19" t="s">
        <v>137</v>
      </c>
      <c r="C65" s="20">
        <v>0</v>
      </c>
      <c r="D65" s="20">
        <v>0</v>
      </c>
      <c r="E65" s="20">
        <v>0</v>
      </c>
      <c r="F65" s="20" t="e">
        <f t="shared" si="32"/>
        <v>#DIV/0!</v>
      </c>
      <c r="G65" s="20" t="e">
        <f t="shared" si="33"/>
        <v>#DIV/0!</v>
      </c>
    </row>
    <row r="66" spans="1:7" ht="15" customHeight="1">
      <c r="A66" s="19">
        <v>424</v>
      </c>
      <c r="B66" s="19" t="s">
        <v>61</v>
      </c>
      <c r="C66" s="20">
        <f>SUM(C67)</f>
        <v>32577</v>
      </c>
      <c r="D66" s="35">
        <f>SUM(D67)</f>
        <v>85060</v>
      </c>
      <c r="E66" s="20">
        <f>SUM(E67)</f>
        <v>35213</v>
      </c>
      <c r="F66" s="20">
        <f t="shared" ref="F66" si="34">SUM(E66/C66)*100</f>
        <v>108.091598366946</v>
      </c>
      <c r="G66" s="20">
        <f t="shared" ref="G66" si="35">SUM(E66/D66)*100</f>
        <v>41.397836821067479</v>
      </c>
    </row>
    <row r="67" spans="1:7" ht="15" customHeight="1">
      <c r="A67" s="19">
        <v>4241</v>
      </c>
      <c r="B67" s="19" t="s">
        <v>61</v>
      </c>
      <c r="C67" s="20">
        <v>32577</v>
      </c>
      <c r="D67" s="20">
        <v>85060</v>
      </c>
      <c r="E67" s="20">
        <v>35213</v>
      </c>
      <c r="F67" s="20">
        <f t="shared" ref="F67" si="36">SUM(E67/C67)*100</f>
        <v>108.091598366946</v>
      </c>
      <c r="G67" s="20">
        <f t="shared" ref="G67" si="37">SUM(E67/D67)*100</f>
        <v>41.397836821067479</v>
      </c>
    </row>
    <row r="68" spans="1:7" ht="15" customHeight="1">
      <c r="A68" s="19">
        <v>426</v>
      </c>
      <c r="B68" s="19" t="s">
        <v>139</v>
      </c>
      <c r="C68" s="20">
        <f>SUM(C69)</f>
        <v>1764</v>
      </c>
      <c r="D68" s="35">
        <f>SUM(D69)</f>
        <v>0</v>
      </c>
      <c r="E68" s="20">
        <f>SUM(E69)</f>
        <v>0</v>
      </c>
      <c r="F68" s="20">
        <f t="shared" ref="F68" si="38">SUM(E68/C68)*100</f>
        <v>0</v>
      </c>
      <c r="G68" s="20" t="e">
        <f t="shared" ref="G68" si="39">SUM(E68/D68)*100</f>
        <v>#DIV/0!</v>
      </c>
    </row>
    <row r="69" spans="1:7" ht="15" customHeight="1">
      <c r="A69" s="19">
        <v>4264</v>
      </c>
      <c r="B69" s="19" t="s">
        <v>138</v>
      </c>
      <c r="C69" s="20">
        <v>1764</v>
      </c>
      <c r="D69" s="20">
        <v>0</v>
      </c>
      <c r="E69" s="20">
        <v>0</v>
      </c>
      <c r="F69" s="20">
        <f t="shared" si="8"/>
        <v>0</v>
      </c>
      <c r="G69" s="20" t="e">
        <f t="shared" si="9"/>
        <v>#DIV/0!</v>
      </c>
    </row>
    <row r="70" spans="1:7">
      <c r="B70" t="s">
        <v>105</v>
      </c>
      <c r="D70" t="s">
        <v>107</v>
      </c>
    </row>
    <row r="71" spans="1:7">
      <c r="B71" t="s">
        <v>106</v>
      </c>
      <c r="D71" t="s">
        <v>108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sqref="A1:G1"/>
    </sheetView>
  </sheetViews>
  <sheetFormatPr defaultRowHeight="15"/>
  <cols>
    <col min="2" max="2" width="53.42578125" customWidth="1"/>
    <col min="3" max="3" width="13.5703125" customWidth="1"/>
    <col min="4" max="4" width="16" customWidth="1"/>
    <col min="5" max="5" width="12" customWidth="1"/>
    <col min="6" max="6" width="10" customWidth="1"/>
    <col min="7" max="7" width="9.7109375" customWidth="1"/>
  </cols>
  <sheetData>
    <row r="1" spans="1:7" s="27" customFormat="1" ht="21">
      <c r="A1" s="56" t="s">
        <v>161</v>
      </c>
      <c r="B1" s="56"/>
      <c r="C1" s="57"/>
      <c r="D1" s="57"/>
      <c r="E1" s="57"/>
      <c r="F1" s="57"/>
      <c r="G1" s="57"/>
    </row>
    <row r="2" spans="1:7" s="27" customFormat="1" ht="18" customHeight="1">
      <c r="A2" s="26" t="s">
        <v>145</v>
      </c>
      <c r="B2" s="26"/>
    </row>
    <row r="3" spans="1:7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</row>
    <row r="4" spans="1:7" ht="37.5">
      <c r="A4" s="5" t="s">
        <v>3</v>
      </c>
      <c r="B4" s="9" t="s">
        <v>4</v>
      </c>
      <c r="C4" s="8" t="s">
        <v>6</v>
      </c>
      <c r="D4" s="8" t="s">
        <v>7</v>
      </c>
      <c r="E4" s="8" t="s">
        <v>5</v>
      </c>
      <c r="F4" s="8" t="s">
        <v>38</v>
      </c>
      <c r="G4" s="8" t="s">
        <v>12</v>
      </c>
    </row>
    <row r="5" spans="1:7" ht="15.75">
      <c r="A5" s="38"/>
      <c r="B5" s="43" t="s">
        <v>169</v>
      </c>
      <c r="C5" s="48">
        <f>SUM(C7+C30)</f>
        <v>9080130</v>
      </c>
      <c r="D5" s="48">
        <f>SUM(D7+D30)</f>
        <v>8818312</v>
      </c>
      <c r="E5" s="48">
        <f>SUM(E7+E30)</f>
        <v>10290770</v>
      </c>
      <c r="F5" s="20">
        <f t="shared" ref="F5:F6" si="0">SUM(E5/C5)*100</f>
        <v>113.33284875877328</v>
      </c>
      <c r="G5" s="20">
        <f t="shared" ref="G5:G6" si="1">SUM(E5/D5)*100</f>
        <v>116.69773081288119</v>
      </c>
    </row>
    <row r="6" spans="1:7" ht="15.75">
      <c r="A6" s="38"/>
      <c r="B6" s="44" t="s">
        <v>168</v>
      </c>
      <c r="C6" s="48">
        <f>SUM(C7)</f>
        <v>8739639</v>
      </c>
      <c r="D6" s="48">
        <f>SUM(D7)</f>
        <v>8707199</v>
      </c>
      <c r="E6" s="48">
        <f>SUM(E7)</f>
        <v>9910229</v>
      </c>
      <c r="F6" s="20">
        <f t="shared" si="0"/>
        <v>113.39403149260512</v>
      </c>
      <c r="G6" s="20">
        <f t="shared" si="1"/>
        <v>113.81649827918254</v>
      </c>
    </row>
    <row r="7" spans="1:7" ht="15" customHeight="1">
      <c r="A7" s="19">
        <v>6</v>
      </c>
      <c r="B7" s="19" t="s">
        <v>115</v>
      </c>
      <c r="C7" s="20">
        <f>SUM(C8+C18+C22+C27)</f>
        <v>8739639</v>
      </c>
      <c r="D7" s="20">
        <f>SUM(D8+D18+D22+D27)</f>
        <v>8707199</v>
      </c>
      <c r="E7" s="20">
        <f>SUM(E8+E18+E22+E27)</f>
        <v>9910229</v>
      </c>
      <c r="F7" s="20">
        <f>SUM(E7/C7)*100</f>
        <v>113.39403149260512</v>
      </c>
      <c r="G7" s="20">
        <f>SUM(E7/D7)*100</f>
        <v>113.81649827918254</v>
      </c>
    </row>
    <row r="8" spans="1:7" ht="15" customHeight="1">
      <c r="A8" s="19">
        <v>63</v>
      </c>
      <c r="B8" s="19" t="s">
        <v>116</v>
      </c>
      <c r="C8" s="20">
        <f>SUM(C9+C12+C15)</f>
        <v>7145210</v>
      </c>
      <c r="D8" s="20">
        <f>SUM(D9+D12+D15)</f>
        <v>7111890</v>
      </c>
      <c r="E8" s="20">
        <f>SUM(E9+E12+E15)</f>
        <v>8324653</v>
      </c>
      <c r="F8" s="20">
        <f t="shared" ref="F8:F30" si="2">SUM(E8/C8)*100</f>
        <v>116.50676467171715</v>
      </c>
      <c r="G8" s="20">
        <f t="shared" ref="G8:G30" si="3">SUM(E8/D8)*100</f>
        <v>117.05261189360353</v>
      </c>
    </row>
    <row r="9" spans="1:7" ht="24.95" customHeight="1">
      <c r="A9" s="19">
        <v>636</v>
      </c>
      <c r="B9" s="21" t="s">
        <v>117</v>
      </c>
      <c r="C9" s="20">
        <f>SUM(C10:C11)</f>
        <v>6863802</v>
      </c>
      <c r="D9" s="35">
        <f>SUM(D10:D11)</f>
        <v>6933757</v>
      </c>
      <c r="E9" s="20">
        <f>SUM(E10:E11)</f>
        <v>7437812</v>
      </c>
      <c r="F9" s="20">
        <f t="shared" si="2"/>
        <v>108.36285778639885</v>
      </c>
      <c r="G9" s="20">
        <f t="shared" si="3"/>
        <v>107.26957982519434</v>
      </c>
    </row>
    <row r="10" spans="1:7" ht="30" customHeight="1">
      <c r="A10" s="19">
        <v>6361</v>
      </c>
      <c r="B10" s="21" t="s">
        <v>118</v>
      </c>
      <c r="C10" s="20">
        <v>6796061</v>
      </c>
      <c r="D10" s="20">
        <v>6889948</v>
      </c>
      <c r="E10" s="20">
        <v>7389465</v>
      </c>
      <c r="F10" s="20">
        <f t="shared" si="2"/>
        <v>108.73158731212096</v>
      </c>
      <c r="G10" s="20">
        <f t="shared" si="3"/>
        <v>107.24993860621299</v>
      </c>
    </row>
    <row r="11" spans="1:7" ht="30" customHeight="1">
      <c r="A11" s="19">
        <v>6362</v>
      </c>
      <c r="B11" s="21" t="s">
        <v>119</v>
      </c>
      <c r="C11" s="20">
        <v>67741</v>
      </c>
      <c r="D11" s="20">
        <v>43809</v>
      </c>
      <c r="E11" s="20">
        <v>48347</v>
      </c>
      <c r="F11" s="20">
        <f t="shared" si="2"/>
        <v>71.370366543157033</v>
      </c>
      <c r="G11" s="20">
        <f t="shared" si="3"/>
        <v>110.35860211372093</v>
      </c>
    </row>
    <row r="12" spans="1:7" ht="15" customHeight="1">
      <c r="A12" s="19">
        <v>638</v>
      </c>
      <c r="B12" s="19" t="s">
        <v>120</v>
      </c>
      <c r="C12" s="20">
        <f>SUM(C13)</f>
        <v>235220</v>
      </c>
      <c r="D12" s="35">
        <f>SUM(D13+D14)</f>
        <v>120446</v>
      </c>
      <c r="E12" s="20">
        <f>SUM(E13)</f>
        <v>803452</v>
      </c>
      <c r="F12" s="20">
        <f t="shared" si="2"/>
        <v>341.5746960292492</v>
      </c>
      <c r="G12" s="20">
        <f t="shared" si="3"/>
        <v>667.0640785082112</v>
      </c>
    </row>
    <row r="13" spans="1:7" ht="15" customHeight="1">
      <c r="A13" s="19">
        <v>6381</v>
      </c>
      <c r="B13" s="19" t="s">
        <v>121</v>
      </c>
      <c r="C13" s="20">
        <v>235220</v>
      </c>
      <c r="D13" s="20">
        <v>120446</v>
      </c>
      <c r="E13" s="20">
        <v>803452</v>
      </c>
      <c r="F13" s="20">
        <f t="shared" si="2"/>
        <v>341.5746960292492</v>
      </c>
      <c r="G13" s="20">
        <f t="shared" si="3"/>
        <v>667.0640785082112</v>
      </c>
    </row>
    <row r="14" spans="1:7" ht="15" customHeight="1">
      <c r="A14" s="19">
        <v>6382</v>
      </c>
      <c r="B14" s="19" t="s">
        <v>148</v>
      </c>
      <c r="C14" s="20"/>
      <c r="D14" s="20"/>
      <c r="E14" s="20">
        <v>0</v>
      </c>
      <c r="F14" s="20" t="e">
        <f t="shared" si="2"/>
        <v>#DIV/0!</v>
      </c>
      <c r="G14" s="20" t="e">
        <f t="shared" si="3"/>
        <v>#DIV/0!</v>
      </c>
    </row>
    <row r="15" spans="1:7" ht="15" customHeight="1">
      <c r="A15" s="19">
        <v>639</v>
      </c>
      <c r="B15" s="19" t="s">
        <v>122</v>
      </c>
      <c r="C15" s="20">
        <f>SUM(C17)</f>
        <v>46188</v>
      </c>
      <c r="D15" s="35">
        <f>SUM(D17)</f>
        <v>57687</v>
      </c>
      <c r="E15" s="20">
        <f>SUM(E17+E16)</f>
        <v>83389</v>
      </c>
      <c r="F15" s="20">
        <f t="shared" si="2"/>
        <v>180.54256516844202</v>
      </c>
      <c r="G15" s="20">
        <f t="shared" si="3"/>
        <v>144.55423232270704</v>
      </c>
    </row>
    <row r="16" spans="1:7" ht="30" customHeight="1">
      <c r="A16" s="19">
        <v>6391</v>
      </c>
      <c r="B16" s="21" t="s">
        <v>123</v>
      </c>
      <c r="C16" s="20">
        <v>0</v>
      </c>
      <c r="D16" s="20">
        <v>0</v>
      </c>
      <c r="E16" s="20">
        <v>25000</v>
      </c>
      <c r="F16" s="20" t="e">
        <f t="shared" ref="F16" si="4">SUM(E16/C16)*100</f>
        <v>#DIV/0!</v>
      </c>
      <c r="G16" s="20" t="e">
        <f t="shared" ref="G16" si="5">SUM(E16/D16)*100</f>
        <v>#DIV/0!</v>
      </c>
    </row>
    <row r="17" spans="1:7" ht="30" customHeight="1">
      <c r="A17" s="21">
        <v>6393</v>
      </c>
      <c r="B17" s="21" t="s">
        <v>150</v>
      </c>
      <c r="C17" s="20">
        <v>46188</v>
      </c>
      <c r="D17" s="20">
        <v>57687</v>
      </c>
      <c r="E17" s="20">
        <v>58389</v>
      </c>
      <c r="F17" s="20">
        <f t="shared" si="2"/>
        <v>126.41595219537543</v>
      </c>
      <c r="G17" s="20">
        <f t="shared" si="3"/>
        <v>101.21691195589995</v>
      </c>
    </row>
    <row r="18" spans="1:7" s="1" customFormat="1" ht="30" customHeight="1">
      <c r="A18" s="21">
        <v>65</v>
      </c>
      <c r="B18" s="21" t="s">
        <v>124</v>
      </c>
      <c r="C18" s="22">
        <f>SUM(C19)</f>
        <v>58425</v>
      </c>
      <c r="D18" s="22">
        <f>SUM(D19)</f>
        <v>40500</v>
      </c>
      <c r="E18" s="22">
        <f>SUM(E19)</f>
        <v>35700</v>
      </c>
      <c r="F18" s="20">
        <f t="shared" si="2"/>
        <v>61.103979460847235</v>
      </c>
      <c r="G18" s="20">
        <f t="shared" si="3"/>
        <v>88.148148148148152</v>
      </c>
    </row>
    <row r="19" spans="1:7" ht="15" customHeight="1">
      <c r="A19" s="19">
        <v>652</v>
      </c>
      <c r="B19" s="21" t="s">
        <v>125</v>
      </c>
      <c r="C19" s="20">
        <f>SUM(C20:C21)</f>
        <v>58425</v>
      </c>
      <c r="D19" s="35">
        <f>SUM(D20:D21)</f>
        <v>40500</v>
      </c>
      <c r="E19" s="20">
        <f>SUM(E20:E21)</f>
        <v>35700</v>
      </c>
      <c r="F19" s="20">
        <f t="shared" si="2"/>
        <v>61.103979460847235</v>
      </c>
      <c r="G19" s="20">
        <f t="shared" si="3"/>
        <v>88.148148148148152</v>
      </c>
    </row>
    <row r="20" spans="1:7" ht="15" customHeight="1">
      <c r="A20" s="19">
        <v>6526</v>
      </c>
      <c r="B20" s="19" t="s">
        <v>126</v>
      </c>
      <c r="C20" s="20">
        <v>38300</v>
      </c>
      <c r="D20" s="20">
        <v>40500</v>
      </c>
      <c r="E20" s="20">
        <v>35700</v>
      </c>
      <c r="F20" s="20">
        <f t="shared" si="2"/>
        <v>93.211488250652735</v>
      </c>
      <c r="G20" s="20">
        <f t="shared" si="3"/>
        <v>88.148148148148152</v>
      </c>
    </row>
    <row r="21" spans="1:7" ht="30" customHeight="1">
      <c r="A21" s="19">
        <v>6528</v>
      </c>
      <c r="B21" s="21" t="s">
        <v>127</v>
      </c>
      <c r="C21" s="20">
        <v>20125</v>
      </c>
      <c r="D21" s="20">
        <v>0</v>
      </c>
      <c r="E21" s="20">
        <v>0</v>
      </c>
      <c r="F21" s="20">
        <f t="shared" si="2"/>
        <v>0</v>
      </c>
      <c r="G21" s="20" t="e">
        <f t="shared" si="3"/>
        <v>#DIV/0!</v>
      </c>
    </row>
    <row r="22" spans="1:7" ht="30" customHeight="1">
      <c r="A22" s="19">
        <v>66</v>
      </c>
      <c r="B22" s="21" t="s">
        <v>128</v>
      </c>
      <c r="C22" s="20">
        <f>SUM(C23+C25)</f>
        <v>68020</v>
      </c>
      <c r="D22" s="20">
        <f t="shared" ref="C22:E23" si="6">SUM(D23)</f>
        <v>105500</v>
      </c>
      <c r="E22" s="20">
        <f t="shared" si="6"/>
        <v>82570</v>
      </c>
      <c r="F22" s="20">
        <f t="shared" si="2"/>
        <v>121.39076742134667</v>
      </c>
      <c r="G22" s="20">
        <f t="shared" si="3"/>
        <v>78.26540284360189</v>
      </c>
    </row>
    <row r="23" spans="1:7" ht="30" customHeight="1">
      <c r="A23" s="19">
        <v>661</v>
      </c>
      <c r="B23" s="21" t="s">
        <v>129</v>
      </c>
      <c r="C23" s="20">
        <f t="shared" si="6"/>
        <v>68020</v>
      </c>
      <c r="D23" s="35">
        <f t="shared" si="6"/>
        <v>105500</v>
      </c>
      <c r="E23" s="20">
        <f t="shared" si="6"/>
        <v>82570</v>
      </c>
      <c r="F23" s="20">
        <f t="shared" si="2"/>
        <v>121.39076742134667</v>
      </c>
      <c r="G23" s="20">
        <f t="shared" si="3"/>
        <v>78.26540284360189</v>
      </c>
    </row>
    <row r="24" spans="1:7" ht="15" customHeight="1">
      <c r="A24" s="19">
        <v>6615</v>
      </c>
      <c r="B24" s="19" t="s">
        <v>130</v>
      </c>
      <c r="C24" s="20">
        <v>68020</v>
      </c>
      <c r="D24" s="20">
        <v>105500</v>
      </c>
      <c r="E24" s="20">
        <v>82570</v>
      </c>
      <c r="F24" s="20">
        <f t="shared" si="2"/>
        <v>121.39076742134667</v>
      </c>
      <c r="G24" s="20">
        <f t="shared" si="3"/>
        <v>78.26540284360189</v>
      </c>
    </row>
    <row r="25" spans="1:7" ht="15" customHeight="1">
      <c r="A25" s="19">
        <v>663</v>
      </c>
      <c r="B25" s="19" t="s">
        <v>141</v>
      </c>
      <c r="C25" s="20">
        <f>SUM(C26)</f>
        <v>0</v>
      </c>
      <c r="D25" s="20">
        <f t="shared" ref="D25:E25" si="7">SUM(D26)</f>
        <v>0</v>
      </c>
      <c r="E25" s="20">
        <f t="shared" si="7"/>
        <v>0</v>
      </c>
      <c r="F25" s="20" t="e">
        <f t="shared" ref="F25:F26" si="8">SUM(E25/C25)*100</f>
        <v>#DIV/0!</v>
      </c>
      <c r="G25" s="20" t="e">
        <f t="shared" ref="G25:G26" si="9">SUM(E25/D25)*100</f>
        <v>#DIV/0!</v>
      </c>
    </row>
    <row r="26" spans="1:7" ht="15" customHeight="1">
      <c r="A26" s="19">
        <v>6631</v>
      </c>
      <c r="B26" s="19" t="s">
        <v>142</v>
      </c>
      <c r="C26" s="20">
        <v>0</v>
      </c>
      <c r="D26" s="20">
        <v>0</v>
      </c>
      <c r="E26" s="20">
        <v>0</v>
      </c>
      <c r="F26" s="20" t="e">
        <f t="shared" si="8"/>
        <v>#DIV/0!</v>
      </c>
      <c r="G26" s="20" t="e">
        <f t="shared" si="9"/>
        <v>#DIV/0!</v>
      </c>
    </row>
    <row r="27" spans="1:7" ht="30" customHeight="1">
      <c r="A27" s="19">
        <v>67</v>
      </c>
      <c r="B27" s="21" t="s">
        <v>131</v>
      </c>
      <c r="C27" s="20">
        <f t="shared" ref="C27:E28" si="10">SUM(C28)</f>
        <v>1467984</v>
      </c>
      <c r="D27" s="20">
        <f>SUM(D28)</f>
        <v>1449309</v>
      </c>
      <c r="E27" s="20">
        <f t="shared" si="10"/>
        <v>1467306</v>
      </c>
      <c r="F27" s="20">
        <f t="shared" si="2"/>
        <v>99.953814210509108</v>
      </c>
      <c r="G27" s="20">
        <f t="shared" si="3"/>
        <v>101.2417641786534</v>
      </c>
    </row>
    <row r="28" spans="1:7" ht="30" customHeight="1">
      <c r="A28" s="19">
        <v>671</v>
      </c>
      <c r="B28" s="21" t="s">
        <v>132</v>
      </c>
      <c r="C28" s="20">
        <f t="shared" si="10"/>
        <v>1467984</v>
      </c>
      <c r="D28" s="35">
        <f t="shared" si="10"/>
        <v>1449309</v>
      </c>
      <c r="E28" s="20">
        <f t="shared" si="10"/>
        <v>1467306</v>
      </c>
      <c r="F28" s="20">
        <f t="shared" si="2"/>
        <v>99.953814210509108</v>
      </c>
      <c r="G28" s="20">
        <f t="shared" si="3"/>
        <v>101.2417641786534</v>
      </c>
    </row>
    <row r="29" spans="1:7" ht="15" customHeight="1">
      <c r="A29" s="19">
        <v>6711</v>
      </c>
      <c r="B29" s="19" t="s">
        <v>133</v>
      </c>
      <c r="C29" s="20">
        <v>1467984</v>
      </c>
      <c r="D29" s="20">
        <v>1449309</v>
      </c>
      <c r="E29" s="20">
        <v>1467306</v>
      </c>
      <c r="F29" s="20">
        <f t="shared" si="2"/>
        <v>99.953814210509108</v>
      </c>
      <c r="G29" s="20">
        <f t="shared" si="3"/>
        <v>101.2417641786534</v>
      </c>
    </row>
    <row r="30" spans="1:7">
      <c r="A30" s="23">
        <v>92</v>
      </c>
      <c r="B30" s="2" t="s">
        <v>151</v>
      </c>
      <c r="C30" s="22">
        <v>340491</v>
      </c>
      <c r="D30" s="22">
        <v>111113</v>
      </c>
      <c r="E30" s="20">
        <v>380541</v>
      </c>
      <c r="F30" s="20">
        <f t="shared" si="2"/>
        <v>111.76242543855786</v>
      </c>
      <c r="G30" s="20">
        <f t="shared" si="3"/>
        <v>342.48107782167705</v>
      </c>
    </row>
    <row r="31" spans="1:7">
      <c r="B31" t="s">
        <v>105</v>
      </c>
      <c r="D31" t="s">
        <v>107</v>
      </c>
    </row>
    <row r="32" spans="1:7">
      <c r="B32" t="s">
        <v>106</v>
      </c>
      <c r="D32" t="s">
        <v>108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/>
  </sheetViews>
  <sheetFormatPr defaultRowHeight="15"/>
  <cols>
    <col min="1" max="1" width="9.140625" customWidth="1"/>
    <col min="2" max="2" width="44.140625" customWidth="1"/>
    <col min="3" max="4" width="13.85546875" customWidth="1"/>
    <col min="5" max="5" width="13.7109375" customWidth="1"/>
  </cols>
  <sheetData>
    <row r="1" spans="1:8" s="27" customFormat="1" ht="21">
      <c r="A1" s="56" t="s">
        <v>175</v>
      </c>
      <c r="B1" s="56"/>
      <c r="C1" s="57"/>
      <c r="D1" s="57"/>
      <c r="E1" s="57"/>
      <c r="F1" s="57"/>
      <c r="G1" s="57"/>
      <c r="H1" s="57"/>
    </row>
    <row r="2" spans="1:8" s="27" customFormat="1" ht="18" customHeight="1">
      <c r="A2" s="26" t="s">
        <v>145</v>
      </c>
      <c r="B2" s="26"/>
    </row>
    <row r="3" spans="1:8">
      <c r="A3" s="55">
        <v>1</v>
      </c>
      <c r="B3" s="51">
        <v>2</v>
      </c>
      <c r="C3" s="51">
        <v>3</v>
      </c>
      <c r="D3" s="51">
        <v>4</v>
      </c>
      <c r="E3" s="51">
        <v>5</v>
      </c>
      <c r="F3" s="51">
        <v>6</v>
      </c>
      <c r="G3" s="51">
        <v>7</v>
      </c>
    </row>
    <row r="4" spans="1:8" ht="65.099999999999994" customHeight="1">
      <c r="A4" s="5" t="s">
        <v>3</v>
      </c>
      <c r="B4" s="9" t="s">
        <v>4</v>
      </c>
      <c r="C4" s="8" t="s">
        <v>6</v>
      </c>
      <c r="D4" s="8" t="s">
        <v>7</v>
      </c>
      <c r="E4" s="8" t="s">
        <v>5</v>
      </c>
      <c r="F4" s="8" t="s">
        <v>38</v>
      </c>
      <c r="G4" s="8" t="s">
        <v>12</v>
      </c>
    </row>
    <row r="5" spans="1:8" ht="15.75" customHeight="1">
      <c r="A5" s="38"/>
      <c r="B5" s="53" t="s">
        <v>149</v>
      </c>
      <c r="C5" s="37">
        <f>SUM(C8)</f>
        <v>8507449</v>
      </c>
      <c r="D5" s="37">
        <f>SUM(D8)</f>
        <v>9860591</v>
      </c>
      <c r="E5" s="37">
        <f>SUM(E8)</f>
        <v>9798473</v>
      </c>
      <c r="F5" s="20">
        <f t="shared" ref="F5:F8" si="0">SUM(E5/C5)*100</f>
        <v>115.17521879943095</v>
      </c>
      <c r="G5" s="20">
        <f t="shared" ref="G5:G8" si="1">SUM(E5/D5)*100</f>
        <v>99.37003775940002</v>
      </c>
    </row>
    <row r="6" spans="1:8" ht="15.75" customHeight="1">
      <c r="A6" s="38"/>
      <c r="B6" s="52" t="s">
        <v>174</v>
      </c>
      <c r="C6" s="37">
        <f t="shared" ref="C6:E7" si="2">SUM(C8)</f>
        <v>8507449</v>
      </c>
      <c r="D6" s="37">
        <f t="shared" si="2"/>
        <v>9860591</v>
      </c>
      <c r="E6" s="37">
        <f t="shared" si="2"/>
        <v>9798473</v>
      </c>
      <c r="F6" s="20">
        <f t="shared" si="0"/>
        <v>115.17521879943095</v>
      </c>
      <c r="G6" s="20">
        <f t="shared" si="1"/>
        <v>99.37003775940002</v>
      </c>
    </row>
    <row r="7" spans="1:8" ht="15.75" customHeight="1">
      <c r="A7" s="38"/>
      <c r="B7" s="52"/>
      <c r="C7" s="37">
        <f t="shared" si="2"/>
        <v>8507449</v>
      </c>
      <c r="D7" s="37">
        <f t="shared" si="2"/>
        <v>9860591</v>
      </c>
      <c r="E7" s="37">
        <f t="shared" si="2"/>
        <v>9798473</v>
      </c>
      <c r="F7" s="20">
        <f t="shared" si="0"/>
        <v>115.17521879943095</v>
      </c>
      <c r="G7" s="20">
        <f t="shared" si="1"/>
        <v>99.37003775940002</v>
      </c>
    </row>
    <row r="8" spans="1:8" ht="15.75" customHeight="1">
      <c r="A8" s="52"/>
      <c r="B8" s="52" t="s">
        <v>42</v>
      </c>
      <c r="C8" s="37">
        <f>SUM(C9)</f>
        <v>8507449</v>
      </c>
      <c r="D8" s="37">
        <f>SUM(D9)</f>
        <v>9860591</v>
      </c>
      <c r="E8" s="37">
        <f>SUM(E9)</f>
        <v>9798473</v>
      </c>
      <c r="F8" s="20">
        <f t="shared" si="0"/>
        <v>115.17521879943095</v>
      </c>
      <c r="G8" s="20">
        <f t="shared" si="1"/>
        <v>99.37003775940002</v>
      </c>
    </row>
    <row r="9" spans="1:8" ht="15.75">
      <c r="A9" s="5"/>
      <c r="B9" s="25" t="s">
        <v>134</v>
      </c>
      <c r="C9" s="47">
        <f>SUM(C10+C58)</f>
        <v>8507449</v>
      </c>
      <c r="D9" s="47">
        <f>SUM(D10+D58)</f>
        <v>9860591</v>
      </c>
      <c r="E9" s="47">
        <f>SUM(E10+E58)</f>
        <v>9798473</v>
      </c>
      <c r="F9" s="20">
        <f>SUM(E9/C9)*100</f>
        <v>115.17521879943095</v>
      </c>
      <c r="G9" s="20">
        <f>SUM(E9/D9)*100</f>
        <v>99.37003775940002</v>
      </c>
    </row>
    <row r="10" spans="1:8" ht="15" customHeight="1">
      <c r="A10" s="19">
        <v>3</v>
      </c>
      <c r="B10" s="19" t="s">
        <v>8</v>
      </c>
      <c r="C10" s="20">
        <f>SUM(C11+C21+C49+C55)</f>
        <v>8401662</v>
      </c>
      <c r="D10" s="20">
        <f>SUM(D11+D21+D49+D52+D55)</f>
        <v>9467180</v>
      </c>
      <c r="E10" s="20">
        <f>SUM(E11+E21+E49+E52+E55)</f>
        <v>9519716</v>
      </c>
      <c r="F10" s="20">
        <f>SUM(E10/C10)*100</f>
        <v>113.30753367607504</v>
      </c>
      <c r="G10" s="20">
        <f>SUM(E10/D10)*100</f>
        <v>100.55492765533135</v>
      </c>
    </row>
    <row r="11" spans="1:8" ht="15" customHeight="1">
      <c r="A11" s="19">
        <v>31</v>
      </c>
      <c r="B11" s="19" t="s">
        <v>70</v>
      </c>
      <c r="C11" s="20">
        <f>SUM(C12+C16+C18)</f>
        <v>6768067</v>
      </c>
      <c r="D11" s="20">
        <f>SUM(D12+D16+D18)</f>
        <v>7113410</v>
      </c>
      <c r="E11" s="20">
        <f>SUM(E12+E16+E18)</f>
        <v>7552417</v>
      </c>
      <c r="F11" s="20">
        <f t="shared" ref="F11:F18" si="3">SUM(E11/C11)*100</f>
        <v>111.58898101924819</v>
      </c>
      <c r="G11" s="20">
        <f t="shared" ref="G11:G18" si="4">SUM(E11/D11)*100</f>
        <v>106.17154079407767</v>
      </c>
    </row>
    <row r="12" spans="1:8" ht="15" customHeight="1">
      <c r="A12" s="19">
        <v>311</v>
      </c>
      <c r="B12" s="19" t="s">
        <v>135</v>
      </c>
      <c r="C12" s="41">
        <f>SUM(C13:C15)</f>
        <v>4511393</v>
      </c>
      <c r="D12" s="35">
        <f>SUM(D13:D15)</f>
        <v>4697740</v>
      </c>
      <c r="E12" s="41">
        <f>SUM(E13:E15)</f>
        <v>4933802</v>
      </c>
      <c r="F12" s="41">
        <f t="shared" si="3"/>
        <v>109.36316122315215</v>
      </c>
      <c r="G12" s="41">
        <f t="shared" si="4"/>
        <v>105.02501202705983</v>
      </c>
    </row>
    <row r="13" spans="1:8" ht="15" customHeight="1">
      <c r="A13" s="19">
        <v>3111</v>
      </c>
      <c r="B13" s="19" t="s">
        <v>72</v>
      </c>
      <c r="C13" s="41">
        <v>4127160</v>
      </c>
      <c r="D13" s="20">
        <v>4282656</v>
      </c>
      <c r="E13" s="41">
        <v>4465245</v>
      </c>
      <c r="F13" s="41">
        <f t="shared" ref="F13:F15" si="5">SUM(E13/C13)*100</f>
        <v>108.19171052249004</v>
      </c>
      <c r="G13" s="41">
        <f t="shared" ref="G13:G15" si="6">SUM(E13/D13)*100</f>
        <v>104.26345239963237</v>
      </c>
    </row>
    <row r="14" spans="1:8" ht="15" customHeight="1">
      <c r="A14" s="19">
        <v>3113</v>
      </c>
      <c r="B14" s="19" t="s">
        <v>101</v>
      </c>
      <c r="C14" s="41">
        <v>90816</v>
      </c>
      <c r="D14" s="20">
        <v>37259</v>
      </c>
      <c r="E14" s="41">
        <v>121987</v>
      </c>
      <c r="F14" s="41">
        <f t="shared" si="5"/>
        <v>134.32324700493305</v>
      </c>
      <c r="G14" s="41">
        <f t="shared" si="6"/>
        <v>327.4027751684157</v>
      </c>
    </row>
    <row r="15" spans="1:8" ht="15" customHeight="1">
      <c r="A15" s="19">
        <v>3114</v>
      </c>
      <c r="B15" s="19" t="s">
        <v>99</v>
      </c>
      <c r="C15" s="41">
        <v>293417</v>
      </c>
      <c r="D15" s="20">
        <v>377825</v>
      </c>
      <c r="E15" s="41">
        <v>346570</v>
      </c>
      <c r="F15" s="41">
        <f t="shared" si="5"/>
        <v>118.11517396742519</v>
      </c>
      <c r="G15" s="41">
        <f t="shared" si="6"/>
        <v>91.727651690597497</v>
      </c>
    </row>
    <row r="16" spans="1:8" ht="15" customHeight="1">
      <c r="A16" s="19">
        <v>312</v>
      </c>
      <c r="B16" s="19" t="s">
        <v>98</v>
      </c>
      <c r="C16" s="41">
        <f>SUM(C17)</f>
        <v>215514</v>
      </c>
      <c r="D16" s="35">
        <f>SUM(D17)</f>
        <v>213897</v>
      </c>
      <c r="E16" s="41">
        <f>SUM(E17)</f>
        <v>242570</v>
      </c>
      <c r="F16" s="41">
        <f t="shared" si="3"/>
        <v>112.55417281475913</v>
      </c>
      <c r="G16" s="41">
        <f t="shared" si="4"/>
        <v>113.40505009420423</v>
      </c>
    </row>
    <row r="17" spans="1:7" ht="15" customHeight="1">
      <c r="A17" s="39">
        <v>3121</v>
      </c>
      <c r="B17" s="19" t="s">
        <v>98</v>
      </c>
      <c r="C17" s="36">
        <v>215514</v>
      </c>
      <c r="D17" s="36">
        <v>213897</v>
      </c>
      <c r="E17" s="36">
        <v>242570</v>
      </c>
      <c r="F17" s="20">
        <f t="shared" ref="F17" si="7">SUM(E17/C17)*100</f>
        <v>112.55417281475913</v>
      </c>
      <c r="G17" s="20">
        <f t="shared" ref="G17" si="8">SUM(E17/D17)*100</f>
        <v>113.40505009420423</v>
      </c>
    </row>
    <row r="18" spans="1:7" ht="15" customHeight="1">
      <c r="A18" s="19">
        <v>313</v>
      </c>
      <c r="B18" s="19" t="s">
        <v>73</v>
      </c>
      <c r="C18" s="20">
        <v>2041160</v>
      </c>
      <c r="D18" s="35">
        <f>SUM(D19:D20)</f>
        <v>2201773</v>
      </c>
      <c r="E18" s="20">
        <v>2376045</v>
      </c>
      <c r="F18" s="20">
        <f t="shared" si="3"/>
        <v>116.40660212820163</v>
      </c>
      <c r="G18" s="20">
        <f t="shared" si="4"/>
        <v>107.91507571398142</v>
      </c>
    </row>
    <row r="19" spans="1:7" ht="15" customHeight="1">
      <c r="A19" s="19">
        <v>3131</v>
      </c>
      <c r="B19" s="19" t="s">
        <v>111</v>
      </c>
      <c r="C19" s="20">
        <v>1114048</v>
      </c>
      <c r="D19" s="20">
        <v>1213322</v>
      </c>
      <c r="E19" s="20">
        <v>1237782</v>
      </c>
      <c r="F19" s="20">
        <f t="shared" ref="F19:F20" si="9">SUM(E19/C19)*100</f>
        <v>111.10670276325617</v>
      </c>
      <c r="G19" s="20">
        <f t="shared" ref="G19:G20" si="10">SUM(E19/D19)*100</f>
        <v>102.0159528962633</v>
      </c>
    </row>
    <row r="20" spans="1:7" ht="15" customHeight="1">
      <c r="A20" s="19">
        <v>3132</v>
      </c>
      <c r="B20" s="19" t="s">
        <v>140</v>
      </c>
      <c r="C20" s="20">
        <v>927112</v>
      </c>
      <c r="D20" s="20">
        <v>988451</v>
      </c>
      <c r="E20" s="20">
        <v>1138263</v>
      </c>
      <c r="F20" s="20">
        <f t="shared" si="9"/>
        <v>122.77513396439697</v>
      </c>
      <c r="G20" s="20">
        <f t="shared" si="10"/>
        <v>115.15623940893379</v>
      </c>
    </row>
    <row r="21" spans="1:7" ht="15" customHeight="1">
      <c r="A21" s="19">
        <v>32</v>
      </c>
      <c r="B21" s="19" t="s">
        <v>9</v>
      </c>
      <c r="C21" s="20">
        <f>SUM(C22+C27+C33+C42+C44)</f>
        <v>1600725</v>
      </c>
      <c r="D21" s="20">
        <f>SUM(D22+D27+D33+D42+D44)</f>
        <v>2252193</v>
      </c>
      <c r="E21" s="20">
        <f>SUM(E22+E27+E33+E42+E44)</f>
        <v>1884711</v>
      </c>
      <c r="F21" s="20">
        <f t="shared" ref="F21:F72" si="11">SUM(E21/C21)*100</f>
        <v>117.74108607037437</v>
      </c>
      <c r="G21" s="20">
        <f t="shared" ref="G21:G72" si="12">SUM(E21/D21)*100</f>
        <v>83.683369942096448</v>
      </c>
    </row>
    <row r="22" spans="1:7" ht="15" customHeight="1">
      <c r="A22" s="19">
        <v>321</v>
      </c>
      <c r="B22" s="19" t="s">
        <v>10</v>
      </c>
      <c r="C22" s="20">
        <f>SUM(C23:C26)</f>
        <v>296668</v>
      </c>
      <c r="D22" s="35">
        <f>SUM(D23:D26)</f>
        <v>471241</v>
      </c>
      <c r="E22" s="20">
        <f>SUM(E23:E26)</f>
        <v>399466</v>
      </c>
      <c r="F22" s="20">
        <f t="shared" si="11"/>
        <v>134.65085550177304</v>
      </c>
      <c r="G22" s="20">
        <f t="shared" si="12"/>
        <v>84.768939884263034</v>
      </c>
    </row>
    <row r="23" spans="1:7" ht="15" customHeight="1">
      <c r="A23" s="19">
        <v>3211</v>
      </c>
      <c r="B23" s="19" t="s">
        <v>11</v>
      </c>
      <c r="C23" s="20">
        <v>11738</v>
      </c>
      <c r="D23" s="20">
        <v>166322</v>
      </c>
      <c r="E23" s="20">
        <v>95371</v>
      </c>
      <c r="F23" s="20">
        <f t="shared" si="11"/>
        <v>812.49787016527523</v>
      </c>
      <c r="G23" s="20">
        <f t="shared" si="12"/>
        <v>57.341181563473263</v>
      </c>
    </row>
    <row r="24" spans="1:7" ht="15" customHeight="1">
      <c r="A24" s="19">
        <v>3212</v>
      </c>
      <c r="B24" s="21" t="s">
        <v>13</v>
      </c>
      <c r="C24" s="20">
        <v>276003</v>
      </c>
      <c r="D24" s="20">
        <v>286536</v>
      </c>
      <c r="E24" s="20">
        <v>287167</v>
      </c>
      <c r="F24" s="20">
        <f t="shared" si="11"/>
        <v>104.04488357010612</v>
      </c>
      <c r="G24" s="20">
        <f t="shared" si="12"/>
        <v>100.22021665689478</v>
      </c>
    </row>
    <row r="25" spans="1:7" ht="15" customHeight="1">
      <c r="A25" s="19">
        <v>3213</v>
      </c>
      <c r="B25" s="19" t="s">
        <v>14</v>
      </c>
      <c r="C25" s="20">
        <v>7055</v>
      </c>
      <c r="D25" s="20">
        <v>15607</v>
      </c>
      <c r="E25" s="20">
        <v>15010</v>
      </c>
      <c r="F25" s="20">
        <f t="shared" si="11"/>
        <v>212.75690999291282</v>
      </c>
      <c r="G25" s="20">
        <f t="shared" si="12"/>
        <v>96.174793361952965</v>
      </c>
    </row>
    <row r="26" spans="1:7" ht="15" customHeight="1">
      <c r="A26" s="19">
        <v>3214</v>
      </c>
      <c r="B26" s="19" t="s">
        <v>33</v>
      </c>
      <c r="C26" s="20">
        <v>1872</v>
      </c>
      <c r="D26" s="20">
        <v>2776</v>
      </c>
      <c r="E26" s="20">
        <v>1918</v>
      </c>
      <c r="F26" s="20">
        <f t="shared" si="11"/>
        <v>102.45726495726495</v>
      </c>
      <c r="G26" s="20">
        <f t="shared" si="12"/>
        <v>69.092219020172905</v>
      </c>
    </row>
    <row r="27" spans="1:7" ht="15" customHeight="1">
      <c r="A27" s="19">
        <v>322</v>
      </c>
      <c r="B27" s="19" t="s">
        <v>15</v>
      </c>
      <c r="C27" s="20">
        <f>SUM(C28:C32)</f>
        <v>825807</v>
      </c>
      <c r="D27" s="35">
        <f>SUM(D28:D32)</f>
        <v>843505</v>
      </c>
      <c r="E27" s="20">
        <f>SUM(E28:E32)</f>
        <v>776809</v>
      </c>
      <c r="F27" s="20">
        <f t="shared" si="11"/>
        <v>94.066652377613664</v>
      </c>
      <c r="G27" s="20">
        <f t="shared" si="12"/>
        <v>92.09299292831696</v>
      </c>
    </row>
    <row r="28" spans="1:7" ht="15" customHeight="1">
      <c r="A28" s="19">
        <v>3221</v>
      </c>
      <c r="B28" s="21" t="s">
        <v>16</v>
      </c>
      <c r="C28" s="20">
        <v>112053</v>
      </c>
      <c r="D28" s="20">
        <v>121814</v>
      </c>
      <c r="E28" s="20">
        <v>84963</v>
      </c>
      <c r="F28" s="20">
        <f t="shared" si="11"/>
        <v>75.823940456748147</v>
      </c>
      <c r="G28" s="20">
        <f t="shared" si="12"/>
        <v>69.748140607811919</v>
      </c>
    </row>
    <row r="29" spans="1:7" ht="15" customHeight="1">
      <c r="A29" s="19">
        <v>3223</v>
      </c>
      <c r="B29" s="19" t="s">
        <v>17</v>
      </c>
      <c r="C29" s="20">
        <v>543000</v>
      </c>
      <c r="D29" s="20">
        <v>560152</v>
      </c>
      <c r="E29" s="20">
        <v>511835</v>
      </c>
      <c r="F29" s="20">
        <f t="shared" si="11"/>
        <v>94.260589318600367</v>
      </c>
      <c r="G29" s="20">
        <f t="shared" si="12"/>
        <v>91.374305545637611</v>
      </c>
    </row>
    <row r="30" spans="1:7" ht="15" customHeight="1">
      <c r="A30" s="19">
        <v>3224</v>
      </c>
      <c r="B30" s="21" t="s">
        <v>18</v>
      </c>
      <c r="C30" s="20">
        <v>86194</v>
      </c>
      <c r="D30" s="20">
        <v>91511</v>
      </c>
      <c r="E30" s="20">
        <v>119064</v>
      </c>
      <c r="F30" s="20">
        <f t="shared" si="11"/>
        <v>138.13490498178527</v>
      </c>
      <c r="G30" s="20">
        <f t="shared" si="12"/>
        <v>130.10894865098186</v>
      </c>
    </row>
    <row r="31" spans="1:7" ht="15" customHeight="1">
      <c r="A31" s="19">
        <v>3225</v>
      </c>
      <c r="B31" s="19" t="s">
        <v>34</v>
      </c>
      <c r="C31" s="20">
        <v>77860</v>
      </c>
      <c r="D31" s="20">
        <v>62729</v>
      </c>
      <c r="E31" s="20">
        <v>53680</v>
      </c>
      <c r="F31" s="20">
        <f t="shared" si="11"/>
        <v>68.944258926277939</v>
      </c>
      <c r="G31" s="20">
        <f t="shared" si="12"/>
        <v>85.574455196161267</v>
      </c>
    </row>
    <row r="32" spans="1:7" ht="15" customHeight="1">
      <c r="A32" s="19">
        <v>3227</v>
      </c>
      <c r="B32" s="19" t="s">
        <v>35</v>
      </c>
      <c r="C32" s="20">
        <v>6700</v>
      </c>
      <c r="D32" s="20">
        <v>7299</v>
      </c>
      <c r="E32" s="20">
        <v>7267</v>
      </c>
      <c r="F32" s="20">
        <f t="shared" si="11"/>
        <v>108.46268656716418</v>
      </c>
      <c r="G32" s="20">
        <f t="shared" si="12"/>
        <v>99.561583778599811</v>
      </c>
    </row>
    <row r="33" spans="1:7" ht="15" customHeight="1">
      <c r="A33" s="19">
        <v>323</v>
      </c>
      <c r="B33" s="19" t="s">
        <v>19</v>
      </c>
      <c r="C33" s="20">
        <f>SUM(C34:C41)</f>
        <v>441074</v>
      </c>
      <c r="D33" s="35">
        <f>SUM(D34:D41)</f>
        <v>846733</v>
      </c>
      <c r="E33" s="20">
        <f>SUM(E34:E41)</f>
        <v>667994</v>
      </c>
      <c r="F33" s="20">
        <f t="shared" si="11"/>
        <v>151.44714945791409</v>
      </c>
      <c r="G33" s="20">
        <f t="shared" si="12"/>
        <v>78.890748323261278</v>
      </c>
    </row>
    <row r="34" spans="1:7" ht="15" customHeight="1">
      <c r="A34" s="19">
        <v>3231</v>
      </c>
      <c r="B34" s="19" t="s">
        <v>20</v>
      </c>
      <c r="C34" s="20">
        <v>27286</v>
      </c>
      <c r="D34" s="20">
        <v>280680</v>
      </c>
      <c r="E34" s="20">
        <v>45521</v>
      </c>
      <c r="F34" s="20">
        <f t="shared" si="11"/>
        <v>166.82914315033349</v>
      </c>
      <c r="G34" s="20">
        <f t="shared" si="12"/>
        <v>16.218113153769416</v>
      </c>
    </row>
    <row r="35" spans="1:7" ht="15" customHeight="1">
      <c r="A35" s="19">
        <v>3232</v>
      </c>
      <c r="B35" s="19" t="s">
        <v>21</v>
      </c>
      <c r="C35" s="20">
        <v>283264</v>
      </c>
      <c r="D35" s="20">
        <v>180576</v>
      </c>
      <c r="E35" s="20">
        <v>232235</v>
      </c>
      <c r="F35" s="20">
        <f t="shared" si="11"/>
        <v>81.985356416629003</v>
      </c>
      <c r="G35" s="20">
        <f t="shared" si="12"/>
        <v>128.60789916710968</v>
      </c>
    </row>
    <row r="36" spans="1:7" ht="15" customHeight="1">
      <c r="A36" s="19">
        <v>3233</v>
      </c>
      <c r="B36" s="19" t="s">
        <v>22</v>
      </c>
      <c r="C36" s="20">
        <v>22364</v>
      </c>
      <c r="D36" s="20">
        <v>45407</v>
      </c>
      <c r="E36" s="20">
        <v>38908</v>
      </c>
      <c r="F36" s="20">
        <f t="shared" si="11"/>
        <v>173.97603291003398</v>
      </c>
      <c r="G36" s="20">
        <f t="shared" si="12"/>
        <v>85.687228841368068</v>
      </c>
    </row>
    <row r="37" spans="1:7" ht="15" customHeight="1">
      <c r="A37" s="19">
        <v>3234</v>
      </c>
      <c r="B37" s="19" t="s">
        <v>36</v>
      </c>
      <c r="C37" s="20">
        <v>60888</v>
      </c>
      <c r="D37" s="20">
        <v>90153</v>
      </c>
      <c r="E37" s="20">
        <v>85404</v>
      </c>
      <c r="F37" s="20">
        <f t="shared" si="11"/>
        <v>140.26409144659047</v>
      </c>
      <c r="G37" s="20">
        <f t="shared" si="12"/>
        <v>94.732288442980263</v>
      </c>
    </row>
    <row r="38" spans="1:7" ht="15" customHeight="1">
      <c r="A38" s="19">
        <v>3236</v>
      </c>
      <c r="B38" s="19" t="s">
        <v>23</v>
      </c>
      <c r="C38" s="20">
        <v>0</v>
      </c>
      <c r="D38" s="20">
        <v>4040</v>
      </c>
      <c r="E38" s="20">
        <v>1450</v>
      </c>
      <c r="F38" s="20" t="e">
        <f t="shared" si="11"/>
        <v>#DIV/0!</v>
      </c>
      <c r="G38" s="20">
        <f t="shared" si="12"/>
        <v>35.89108910891089</v>
      </c>
    </row>
    <row r="39" spans="1:7" ht="15" customHeight="1">
      <c r="A39" s="34">
        <v>3237</v>
      </c>
      <c r="B39" s="19" t="s">
        <v>81</v>
      </c>
      <c r="C39" s="20">
        <v>14430</v>
      </c>
      <c r="D39" s="20">
        <v>127800</v>
      </c>
      <c r="E39" s="20">
        <v>127800</v>
      </c>
      <c r="F39" s="20">
        <f t="shared" si="11"/>
        <v>885.65488565488567</v>
      </c>
      <c r="G39" s="20">
        <f t="shared" si="12"/>
        <v>100</v>
      </c>
    </row>
    <row r="40" spans="1:7" ht="15" customHeight="1">
      <c r="A40" s="19">
        <v>3238</v>
      </c>
      <c r="B40" s="19" t="s">
        <v>24</v>
      </c>
      <c r="C40" s="20">
        <v>18684</v>
      </c>
      <c r="D40" s="20">
        <v>63670</v>
      </c>
      <c r="E40" s="20">
        <v>61781</v>
      </c>
      <c r="F40" s="20">
        <f t="shared" si="11"/>
        <v>330.66259901520016</v>
      </c>
      <c r="G40" s="20">
        <f t="shared" si="12"/>
        <v>97.033139626197581</v>
      </c>
    </row>
    <row r="41" spans="1:7" ht="15" customHeight="1">
      <c r="A41" s="19">
        <v>3239</v>
      </c>
      <c r="B41" s="19" t="s">
        <v>25</v>
      </c>
      <c r="C41" s="20">
        <v>14158</v>
      </c>
      <c r="D41" s="20">
        <v>54407</v>
      </c>
      <c r="E41" s="20">
        <v>74895</v>
      </c>
      <c r="F41" s="20">
        <f t="shared" si="11"/>
        <v>528.99420822150023</v>
      </c>
      <c r="G41" s="20">
        <f t="shared" si="12"/>
        <v>137.65691914643335</v>
      </c>
    </row>
    <row r="42" spans="1:7" ht="15" customHeight="1">
      <c r="A42" s="19">
        <v>324</v>
      </c>
      <c r="B42" s="19" t="s">
        <v>143</v>
      </c>
      <c r="C42" s="20">
        <f>SUM(C43)</f>
        <v>0</v>
      </c>
      <c r="D42" s="35">
        <f>SUM(D43)</f>
        <v>43000</v>
      </c>
      <c r="E42" s="20">
        <v>0</v>
      </c>
      <c r="F42" s="20" t="e">
        <f t="shared" ref="F42" si="13">SUM(E42/C42)*100</f>
        <v>#DIV/0!</v>
      </c>
      <c r="G42" s="20">
        <f t="shared" ref="G42" si="14">SUM(E42/D42)*100</f>
        <v>0</v>
      </c>
    </row>
    <row r="43" spans="1:7" ht="15" customHeight="1">
      <c r="A43" s="39">
        <v>3241</v>
      </c>
      <c r="B43" s="19" t="s">
        <v>163</v>
      </c>
      <c r="C43" s="36">
        <v>0</v>
      </c>
      <c r="D43" s="36">
        <v>43000</v>
      </c>
      <c r="E43" s="36">
        <v>0</v>
      </c>
      <c r="F43" s="20" t="e">
        <f t="shared" ref="F43" si="15">SUM(E43/C43)*100</f>
        <v>#DIV/0!</v>
      </c>
      <c r="G43" s="20">
        <f t="shared" ref="G43" si="16">SUM(E43/D43)*100</f>
        <v>0</v>
      </c>
    </row>
    <row r="44" spans="1:7" ht="15" customHeight="1">
      <c r="A44" s="19">
        <v>329</v>
      </c>
      <c r="B44" s="19" t="s">
        <v>37</v>
      </c>
      <c r="C44" s="20">
        <f>SUM(C45:C48)</f>
        <v>37176</v>
      </c>
      <c r="D44" s="35">
        <f>SUM(D45:D48)</f>
        <v>47714</v>
      </c>
      <c r="E44" s="20">
        <f>SUM(E45:E48)</f>
        <v>40442</v>
      </c>
      <c r="F44" s="20">
        <f t="shared" si="11"/>
        <v>108.78523778782009</v>
      </c>
      <c r="G44" s="20">
        <f t="shared" si="12"/>
        <v>84.75919017479147</v>
      </c>
    </row>
    <row r="45" spans="1:7" ht="15" customHeight="1">
      <c r="A45" s="19">
        <v>3293</v>
      </c>
      <c r="B45" s="19" t="s">
        <v>27</v>
      </c>
      <c r="C45" s="20">
        <v>6497</v>
      </c>
      <c r="D45" s="20">
        <v>7236</v>
      </c>
      <c r="E45" s="20">
        <v>8232</v>
      </c>
      <c r="F45" s="20">
        <f t="shared" si="11"/>
        <v>126.70463290749576</v>
      </c>
      <c r="G45" s="20">
        <f t="shared" si="12"/>
        <v>113.76451077943615</v>
      </c>
    </row>
    <row r="46" spans="1:7" ht="15" customHeight="1">
      <c r="A46" s="19">
        <v>3294</v>
      </c>
      <c r="B46" s="19" t="s">
        <v>28</v>
      </c>
      <c r="C46" s="20">
        <v>350</v>
      </c>
      <c r="D46" s="20">
        <v>500</v>
      </c>
      <c r="E46" s="20">
        <v>350</v>
      </c>
      <c r="F46" s="20">
        <f t="shared" si="11"/>
        <v>100</v>
      </c>
      <c r="G46" s="20">
        <f t="shared" si="12"/>
        <v>70</v>
      </c>
    </row>
    <row r="47" spans="1:7" ht="15" customHeight="1">
      <c r="A47" s="19">
        <v>3295</v>
      </c>
      <c r="B47" s="19" t="s">
        <v>29</v>
      </c>
      <c r="C47" s="20">
        <v>21885</v>
      </c>
      <c r="D47" s="20">
        <v>21128</v>
      </c>
      <c r="E47" s="20">
        <v>20375</v>
      </c>
      <c r="F47" s="20">
        <f t="shared" si="11"/>
        <v>93.100297007082474</v>
      </c>
      <c r="G47" s="20">
        <f t="shared" si="12"/>
        <v>96.436009087466871</v>
      </c>
    </row>
    <row r="48" spans="1:7" ht="15" customHeight="1">
      <c r="A48" s="19">
        <v>3299</v>
      </c>
      <c r="B48" s="19" t="s">
        <v>26</v>
      </c>
      <c r="C48" s="20">
        <v>8444</v>
      </c>
      <c r="D48" s="20">
        <v>18850</v>
      </c>
      <c r="E48" s="20">
        <v>11485</v>
      </c>
      <c r="F48" s="20">
        <f t="shared" si="11"/>
        <v>136.01373756513502</v>
      </c>
      <c r="G48" s="20">
        <f t="shared" si="12"/>
        <v>60.928381962864719</v>
      </c>
    </row>
    <row r="49" spans="1:7" ht="15" customHeight="1">
      <c r="A49" s="19">
        <v>34</v>
      </c>
      <c r="B49" s="19" t="s">
        <v>30</v>
      </c>
      <c r="C49" s="20">
        <f t="shared" ref="C49:E50" si="17">SUM(C50)</f>
        <v>2481</v>
      </c>
      <c r="D49" s="20">
        <f t="shared" si="17"/>
        <v>4450</v>
      </c>
      <c r="E49" s="20">
        <f t="shared" si="17"/>
        <v>1062</v>
      </c>
      <c r="F49" s="20">
        <f t="shared" si="11"/>
        <v>42.805320435308339</v>
      </c>
      <c r="G49" s="20">
        <f t="shared" si="12"/>
        <v>23.865168539325843</v>
      </c>
    </row>
    <row r="50" spans="1:7" ht="15" customHeight="1">
      <c r="A50" s="19">
        <v>343</v>
      </c>
      <c r="B50" s="19" t="s">
        <v>31</v>
      </c>
      <c r="C50" s="20">
        <f t="shared" si="17"/>
        <v>2481</v>
      </c>
      <c r="D50" s="35">
        <f t="shared" si="17"/>
        <v>4450</v>
      </c>
      <c r="E50" s="20">
        <f t="shared" si="17"/>
        <v>1062</v>
      </c>
      <c r="F50" s="20">
        <f t="shared" si="11"/>
        <v>42.805320435308339</v>
      </c>
      <c r="G50" s="20">
        <f t="shared" si="12"/>
        <v>23.865168539325843</v>
      </c>
    </row>
    <row r="51" spans="1:7" ht="15" customHeight="1">
      <c r="A51" s="19">
        <v>3431</v>
      </c>
      <c r="B51" s="19" t="s">
        <v>32</v>
      </c>
      <c r="C51" s="20">
        <v>2481</v>
      </c>
      <c r="D51" s="20">
        <v>4450</v>
      </c>
      <c r="E51" s="20">
        <v>1062</v>
      </c>
      <c r="F51" s="20">
        <f t="shared" si="11"/>
        <v>42.805320435308339</v>
      </c>
      <c r="G51" s="20">
        <f t="shared" si="12"/>
        <v>23.865168539325843</v>
      </c>
    </row>
    <row r="52" spans="1:7" ht="15" customHeight="1">
      <c r="A52" s="19">
        <v>36</v>
      </c>
      <c r="B52" s="19" t="s">
        <v>144</v>
      </c>
      <c r="C52" s="20">
        <f t="shared" ref="C52:E53" si="18">SUM(C53)</f>
        <v>0</v>
      </c>
      <c r="D52" s="20">
        <f t="shared" si="18"/>
        <v>0</v>
      </c>
      <c r="E52" s="20">
        <f t="shared" si="18"/>
        <v>6450</v>
      </c>
      <c r="F52" s="20" t="e">
        <f t="shared" ref="F52:F54" si="19">SUM(E52/C52)*100</f>
        <v>#DIV/0!</v>
      </c>
      <c r="G52" s="20" t="e">
        <f t="shared" ref="G52:G54" si="20">SUM(E52/D52)*100</f>
        <v>#DIV/0!</v>
      </c>
    </row>
    <row r="53" spans="1:7" ht="15" customHeight="1">
      <c r="A53" s="19">
        <v>369</v>
      </c>
      <c r="B53" s="19" t="s">
        <v>144</v>
      </c>
      <c r="C53" s="20">
        <f t="shared" si="18"/>
        <v>0</v>
      </c>
      <c r="D53" s="35">
        <f t="shared" si="18"/>
        <v>0</v>
      </c>
      <c r="E53" s="20">
        <f t="shared" si="18"/>
        <v>6450</v>
      </c>
      <c r="F53" s="20" t="e">
        <f t="shared" si="19"/>
        <v>#DIV/0!</v>
      </c>
      <c r="G53" s="20" t="e">
        <f t="shared" si="20"/>
        <v>#DIV/0!</v>
      </c>
    </row>
    <row r="54" spans="1:7" ht="24.95" customHeight="1">
      <c r="A54" s="39">
        <v>3693</v>
      </c>
      <c r="B54" s="21" t="s">
        <v>165</v>
      </c>
      <c r="C54" s="36">
        <v>0</v>
      </c>
      <c r="D54" s="36">
        <v>0</v>
      </c>
      <c r="E54" s="36">
        <v>6450</v>
      </c>
      <c r="F54" s="20" t="e">
        <f t="shared" si="19"/>
        <v>#DIV/0!</v>
      </c>
      <c r="G54" s="20" t="e">
        <f t="shared" si="20"/>
        <v>#DIV/0!</v>
      </c>
    </row>
    <row r="55" spans="1:7" ht="15" customHeight="1">
      <c r="A55" s="19">
        <v>37</v>
      </c>
      <c r="B55" s="19" t="s">
        <v>164</v>
      </c>
      <c r="C55" s="20">
        <f>SUM(C57)</f>
        <v>30389</v>
      </c>
      <c r="D55" s="20">
        <f>SUM(D57)</f>
        <v>97127</v>
      </c>
      <c r="E55" s="20">
        <f>SUM(E57)</f>
        <v>75076</v>
      </c>
      <c r="F55" s="20">
        <f t="shared" si="11"/>
        <v>247.04991937872256</v>
      </c>
      <c r="G55" s="20">
        <f t="shared" si="12"/>
        <v>77.296735202363919</v>
      </c>
    </row>
    <row r="56" spans="1:7" ht="15" customHeight="1">
      <c r="A56" s="39">
        <v>372</v>
      </c>
      <c r="B56" s="19" t="s">
        <v>80</v>
      </c>
      <c r="C56" s="36">
        <f>SUM(C57)</f>
        <v>30389</v>
      </c>
      <c r="D56" s="42">
        <f>SUM(D57)</f>
        <v>97127</v>
      </c>
      <c r="E56" s="36">
        <f>SUM(E57)</f>
        <v>75076</v>
      </c>
      <c r="F56" s="20">
        <f t="shared" ref="F56" si="21">SUM(E56/C56)*100</f>
        <v>247.04991937872256</v>
      </c>
      <c r="G56" s="20">
        <f t="shared" ref="G56" si="22">SUM(E56/D56)*100</f>
        <v>77.296735202363919</v>
      </c>
    </row>
    <row r="57" spans="1:7" ht="15" customHeight="1">
      <c r="A57" s="19">
        <v>3721</v>
      </c>
      <c r="B57" s="19" t="s">
        <v>80</v>
      </c>
      <c r="C57" s="20">
        <v>30389</v>
      </c>
      <c r="D57" s="20">
        <v>97127</v>
      </c>
      <c r="E57" s="20">
        <v>75076</v>
      </c>
      <c r="F57" s="20">
        <f t="shared" si="11"/>
        <v>247.04991937872256</v>
      </c>
      <c r="G57" s="20">
        <f t="shared" si="12"/>
        <v>77.296735202363919</v>
      </c>
    </row>
    <row r="58" spans="1:7" ht="15" customHeight="1">
      <c r="A58" s="19">
        <v>4</v>
      </c>
      <c r="B58" s="21" t="s">
        <v>50</v>
      </c>
      <c r="C58" s="20">
        <f>SUM(C59+C67+C69+C71)</f>
        <v>105787</v>
      </c>
      <c r="D58" s="20">
        <f>SUM(D59+D67++D69+D71)</f>
        <v>393411</v>
      </c>
      <c r="E58" s="20">
        <f>SUM(E59+E67+E69+E71)</f>
        <v>278757</v>
      </c>
      <c r="F58" s="20">
        <f t="shared" si="11"/>
        <v>263.50780341629883</v>
      </c>
      <c r="G58" s="20">
        <f t="shared" si="12"/>
        <v>70.856432585769085</v>
      </c>
    </row>
    <row r="59" spans="1:7" ht="15" customHeight="1">
      <c r="A59" s="19">
        <v>422</v>
      </c>
      <c r="B59" s="19" t="s">
        <v>51</v>
      </c>
      <c r="C59" s="20">
        <f>SUM(C60:C66)</f>
        <v>71446</v>
      </c>
      <c r="D59" s="35">
        <f>SUM(D60:D66)</f>
        <v>308351</v>
      </c>
      <c r="E59" s="20">
        <f>SUM(E60:E66)</f>
        <v>243544</v>
      </c>
      <c r="F59" s="20">
        <f t="shared" si="11"/>
        <v>340.87842566413798</v>
      </c>
      <c r="G59" s="20">
        <f t="shared" si="12"/>
        <v>78.982717746983141</v>
      </c>
    </row>
    <row r="60" spans="1:7" ht="15" customHeight="1">
      <c r="A60" s="19">
        <v>4221</v>
      </c>
      <c r="B60" s="19" t="s">
        <v>52</v>
      </c>
      <c r="C60" s="20">
        <v>6875</v>
      </c>
      <c r="D60" s="20">
        <v>234336</v>
      </c>
      <c r="E60" s="20">
        <v>195569</v>
      </c>
      <c r="F60" s="20">
        <f t="shared" si="11"/>
        <v>2844.64</v>
      </c>
      <c r="G60" s="20">
        <f t="shared" si="12"/>
        <v>83.456660521644139</v>
      </c>
    </row>
    <row r="61" spans="1:7" ht="15" customHeight="1">
      <c r="A61" s="19">
        <v>4222</v>
      </c>
      <c r="B61" s="19" t="s">
        <v>53</v>
      </c>
      <c r="C61" s="20">
        <v>23700</v>
      </c>
      <c r="D61" s="20">
        <v>14900</v>
      </c>
      <c r="E61" s="20">
        <v>0</v>
      </c>
      <c r="F61" s="20">
        <f t="shared" si="11"/>
        <v>0</v>
      </c>
      <c r="G61" s="20">
        <f t="shared" si="12"/>
        <v>0</v>
      </c>
    </row>
    <row r="62" spans="1:7" ht="15" customHeight="1">
      <c r="A62" s="19">
        <v>4223</v>
      </c>
      <c r="B62" s="19" t="s">
        <v>54</v>
      </c>
      <c r="C62" s="20">
        <v>15373</v>
      </c>
      <c r="D62" s="20">
        <v>28900</v>
      </c>
      <c r="E62" s="20">
        <v>23150</v>
      </c>
      <c r="F62" s="20">
        <f t="shared" si="11"/>
        <v>150.58869446432058</v>
      </c>
      <c r="G62" s="20">
        <f t="shared" si="12"/>
        <v>80.103806228373699</v>
      </c>
    </row>
    <row r="63" spans="1:7" ht="15" customHeight="1">
      <c r="A63" s="39">
        <v>4224</v>
      </c>
      <c r="B63" s="39" t="s">
        <v>55</v>
      </c>
      <c r="C63" s="36"/>
      <c r="D63" s="36">
        <v>1160</v>
      </c>
      <c r="E63" s="36"/>
      <c r="F63" s="20" t="e">
        <f t="shared" ref="F63:F65" si="23">SUM(E63/C63)*100</f>
        <v>#DIV/0!</v>
      </c>
      <c r="G63" s="20">
        <f t="shared" ref="G63:G65" si="24">SUM(E63/D63)*100</f>
        <v>0</v>
      </c>
    </row>
    <row r="64" spans="1:7" ht="15" customHeight="1">
      <c r="A64" s="19">
        <v>4225</v>
      </c>
      <c r="B64" s="19" t="s">
        <v>56</v>
      </c>
      <c r="C64" s="20">
        <v>0</v>
      </c>
      <c r="D64" s="20">
        <v>675</v>
      </c>
      <c r="E64" s="20">
        <v>0</v>
      </c>
      <c r="F64" s="20" t="e">
        <f t="shared" si="23"/>
        <v>#DIV/0!</v>
      </c>
      <c r="G64" s="20">
        <f t="shared" si="24"/>
        <v>0</v>
      </c>
    </row>
    <row r="65" spans="1:7" ht="15" customHeight="1">
      <c r="A65" s="19">
        <v>4226</v>
      </c>
      <c r="B65" s="19" t="s">
        <v>59</v>
      </c>
      <c r="C65" s="20">
        <v>24999</v>
      </c>
      <c r="D65" s="20">
        <v>24700</v>
      </c>
      <c r="E65" s="20">
        <v>24825</v>
      </c>
      <c r="F65" s="20">
        <f t="shared" si="23"/>
        <v>99.303972158886353</v>
      </c>
      <c r="G65" s="20">
        <f t="shared" si="24"/>
        <v>100.50607287449394</v>
      </c>
    </row>
    <row r="66" spans="1:7" ht="15" customHeight="1">
      <c r="A66" s="19">
        <v>4227</v>
      </c>
      <c r="B66" s="19" t="s">
        <v>67</v>
      </c>
      <c r="C66" s="20">
        <v>499</v>
      </c>
      <c r="D66" s="20">
        <v>3680</v>
      </c>
      <c r="E66" s="20">
        <v>0</v>
      </c>
      <c r="F66" s="20">
        <f t="shared" si="11"/>
        <v>0</v>
      </c>
      <c r="G66" s="20">
        <f t="shared" si="12"/>
        <v>0</v>
      </c>
    </row>
    <row r="67" spans="1:7" ht="15" customHeight="1">
      <c r="A67" s="19">
        <v>423</v>
      </c>
      <c r="B67" s="19" t="s">
        <v>136</v>
      </c>
      <c r="C67" s="20">
        <f>SUM(C68)</f>
        <v>0</v>
      </c>
      <c r="D67" s="35">
        <f>SUM(D68)</f>
        <v>0</v>
      </c>
      <c r="E67" s="20">
        <f>SUM(E68)</f>
        <v>0</v>
      </c>
      <c r="F67" s="20" t="e">
        <f t="shared" ref="F67:F71" si="25">SUM(E67/C67)*100</f>
        <v>#DIV/0!</v>
      </c>
      <c r="G67" s="20" t="e">
        <f t="shared" ref="G67:G71" si="26">SUM(E67/D67)*100</f>
        <v>#DIV/0!</v>
      </c>
    </row>
    <row r="68" spans="1:7" ht="15" customHeight="1">
      <c r="A68" s="19">
        <v>4231</v>
      </c>
      <c r="B68" s="19" t="s">
        <v>137</v>
      </c>
      <c r="C68" s="20">
        <v>0</v>
      </c>
      <c r="D68" s="20">
        <v>0</v>
      </c>
      <c r="E68" s="20">
        <v>0</v>
      </c>
      <c r="F68" s="20" t="e">
        <f t="shared" si="25"/>
        <v>#DIV/0!</v>
      </c>
      <c r="G68" s="20" t="e">
        <f t="shared" si="26"/>
        <v>#DIV/0!</v>
      </c>
    </row>
    <row r="69" spans="1:7" ht="15" customHeight="1">
      <c r="A69" s="19">
        <v>424</v>
      </c>
      <c r="B69" s="19" t="s">
        <v>61</v>
      </c>
      <c r="C69" s="20">
        <f>SUM(C70)</f>
        <v>32577</v>
      </c>
      <c r="D69" s="35">
        <f>SUM(D70)</f>
        <v>85060</v>
      </c>
      <c r="E69" s="20">
        <f>SUM(E70)</f>
        <v>35213</v>
      </c>
      <c r="F69" s="20">
        <f t="shared" si="25"/>
        <v>108.091598366946</v>
      </c>
      <c r="G69" s="20">
        <f t="shared" si="26"/>
        <v>41.397836821067479</v>
      </c>
    </row>
    <row r="70" spans="1:7" ht="15" customHeight="1">
      <c r="A70" s="19">
        <v>4241</v>
      </c>
      <c r="B70" s="19" t="s">
        <v>61</v>
      </c>
      <c r="C70" s="20">
        <v>32577</v>
      </c>
      <c r="D70" s="20">
        <v>85060</v>
      </c>
      <c r="E70" s="20">
        <v>35213</v>
      </c>
      <c r="F70" s="20">
        <f t="shared" si="25"/>
        <v>108.091598366946</v>
      </c>
      <c r="G70" s="20">
        <f t="shared" si="26"/>
        <v>41.397836821067479</v>
      </c>
    </row>
    <row r="71" spans="1:7" ht="15" customHeight="1">
      <c r="A71" s="19">
        <v>426</v>
      </c>
      <c r="B71" s="19" t="s">
        <v>139</v>
      </c>
      <c r="C71" s="20">
        <f>SUM(C72)</f>
        <v>1764</v>
      </c>
      <c r="D71" s="35">
        <f>SUM(D72)</f>
        <v>0</v>
      </c>
      <c r="E71" s="20">
        <f>SUM(E72)</f>
        <v>0</v>
      </c>
      <c r="F71" s="20">
        <f t="shared" si="25"/>
        <v>0</v>
      </c>
      <c r="G71" s="20" t="e">
        <f t="shared" si="26"/>
        <v>#DIV/0!</v>
      </c>
    </row>
    <row r="72" spans="1:7" ht="15" customHeight="1">
      <c r="A72" s="19">
        <v>4264</v>
      </c>
      <c r="B72" s="19" t="s">
        <v>138</v>
      </c>
      <c r="C72" s="20">
        <v>1764</v>
      </c>
      <c r="D72" s="20">
        <v>0</v>
      </c>
      <c r="E72" s="20">
        <v>0</v>
      </c>
      <c r="F72" s="20">
        <f t="shared" si="11"/>
        <v>0</v>
      </c>
      <c r="G72" s="20" t="e">
        <f t="shared" si="12"/>
        <v>#DIV/0!</v>
      </c>
    </row>
    <row r="73" spans="1:7">
      <c r="B73" t="s">
        <v>105</v>
      </c>
      <c r="D73" t="s">
        <v>107</v>
      </c>
    </row>
    <row r="74" spans="1:7">
      <c r="B74" t="s">
        <v>106</v>
      </c>
      <c r="D74" t="s">
        <v>108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E8" sqref="E8"/>
    </sheetView>
  </sheetViews>
  <sheetFormatPr defaultRowHeight="15"/>
  <cols>
    <col min="2" max="2" width="53.42578125" customWidth="1"/>
    <col min="3" max="3" width="13.5703125" customWidth="1"/>
    <col min="4" max="4" width="16" customWidth="1"/>
    <col min="5" max="5" width="12" customWidth="1"/>
    <col min="6" max="6" width="10" customWidth="1"/>
    <col min="7" max="7" width="9.7109375" customWidth="1"/>
  </cols>
  <sheetData>
    <row r="1" spans="1:7" s="27" customFormat="1" ht="21">
      <c r="A1" s="56" t="s">
        <v>173</v>
      </c>
      <c r="B1" s="56"/>
      <c r="C1" s="57"/>
      <c r="D1" s="57"/>
      <c r="E1" s="57"/>
      <c r="F1" s="57"/>
      <c r="G1" s="57"/>
    </row>
    <row r="2" spans="1:7" s="27" customFormat="1" ht="18" customHeight="1">
      <c r="A2" s="26" t="s">
        <v>145</v>
      </c>
      <c r="B2" s="26"/>
    </row>
    <row r="3" spans="1:7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</row>
    <row r="4" spans="1:7" ht="37.5">
      <c r="A4" s="5" t="s">
        <v>3</v>
      </c>
      <c r="B4" s="9" t="s">
        <v>4</v>
      </c>
      <c r="C4" s="8" t="s">
        <v>6</v>
      </c>
      <c r="D4" s="8" t="s">
        <v>7</v>
      </c>
      <c r="E4" s="8" t="s">
        <v>5</v>
      </c>
      <c r="F4" s="8" t="s">
        <v>38</v>
      </c>
      <c r="G4" s="8" t="s">
        <v>12</v>
      </c>
    </row>
    <row r="5" spans="1:7" ht="15.75">
      <c r="A5" s="38"/>
      <c r="B5" s="52" t="s">
        <v>174</v>
      </c>
      <c r="C5" s="37">
        <f t="shared" ref="C5:E7" si="0">SUM(C6)</f>
        <v>9080130</v>
      </c>
      <c r="D5" s="37">
        <f t="shared" si="0"/>
        <v>8818312</v>
      </c>
      <c r="E5" s="37">
        <f t="shared" si="0"/>
        <v>10290770</v>
      </c>
      <c r="F5" s="20">
        <f t="shared" ref="F5:F7" si="1">SUM(E5/C5)*100</f>
        <v>113.33284875877328</v>
      </c>
      <c r="G5" s="20">
        <f t="shared" ref="G5:G7" si="2">SUM(E5/D5)*100</f>
        <v>116.69773081288119</v>
      </c>
    </row>
    <row r="6" spans="1:7" ht="15.75">
      <c r="A6" s="38"/>
      <c r="B6" s="52"/>
      <c r="C6" s="37">
        <f t="shared" si="0"/>
        <v>9080130</v>
      </c>
      <c r="D6" s="37">
        <f t="shared" si="0"/>
        <v>8818312</v>
      </c>
      <c r="E6" s="37">
        <f t="shared" si="0"/>
        <v>10290770</v>
      </c>
      <c r="F6" s="20">
        <f t="shared" si="1"/>
        <v>113.33284875877328</v>
      </c>
      <c r="G6" s="20">
        <f t="shared" si="2"/>
        <v>116.69773081288119</v>
      </c>
    </row>
    <row r="7" spans="1:7" ht="15.75" customHeight="1">
      <c r="A7" s="52"/>
      <c r="B7" s="52" t="s">
        <v>42</v>
      </c>
      <c r="C7" s="37">
        <f t="shared" si="0"/>
        <v>9080130</v>
      </c>
      <c r="D7" s="37">
        <f t="shared" si="0"/>
        <v>8818312</v>
      </c>
      <c r="E7" s="37">
        <f t="shared" si="0"/>
        <v>10290770</v>
      </c>
      <c r="F7" s="20">
        <f t="shared" si="1"/>
        <v>113.33284875877328</v>
      </c>
      <c r="G7" s="20">
        <f t="shared" si="2"/>
        <v>116.69773081288119</v>
      </c>
    </row>
    <row r="8" spans="1:7" ht="15.75">
      <c r="A8" s="38"/>
      <c r="B8" s="43" t="s">
        <v>169</v>
      </c>
      <c r="C8" s="48">
        <f>SUM(C10+C33)</f>
        <v>9080130</v>
      </c>
      <c r="D8" s="48">
        <f>SUM(D10+D33)</f>
        <v>8818312</v>
      </c>
      <c r="E8" s="48">
        <f>SUM(E10+E33)</f>
        <v>10290770</v>
      </c>
      <c r="F8" s="20">
        <f t="shared" ref="F8:F9" si="3">SUM(E8/C8)*100</f>
        <v>113.33284875877328</v>
      </c>
      <c r="G8" s="20">
        <f t="shared" ref="G8:G9" si="4">SUM(E8/D8)*100</f>
        <v>116.69773081288119</v>
      </c>
    </row>
    <row r="9" spans="1:7" ht="15.75">
      <c r="A9" s="38"/>
      <c r="B9" s="44" t="s">
        <v>168</v>
      </c>
      <c r="C9" s="48">
        <f>SUM(C10)</f>
        <v>8739639</v>
      </c>
      <c r="D9" s="48">
        <f>SUM(D10)</f>
        <v>8707199</v>
      </c>
      <c r="E9" s="48">
        <f>SUM(E10)</f>
        <v>9910229</v>
      </c>
      <c r="F9" s="20">
        <f t="shared" si="3"/>
        <v>113.39403149260512</v>
      </c>
      <c r="G9" s="20">
        <f t="shared" si="4"/>
        <v>113.81649827918254</v>
      </c>
    </row>
    <row r="10" spans="1:7" ht="15" customHeight="1">
      <c r="A10" s="19">
        <v>6</v>
      </c>
      <c r="B10" s="19" t="s">
        <v>115</v>
      </c>
      <c r="C10" s="20">
        <f>SUM(C11+C21+C25+C30)</f>
        <v>8739639</v>
      </c>
      <c r="D10" s="20">
        <f>SUM(D11+D21+D25+D30)</f>
        <v>8707199</v>
      </c>
      <c r="E10" s="20">
        <f>SUM(E11+E21+E25+E30)</f>
        <v>9910229</v>
      </c>
      <c r="F10" s="20">
        <f>SUM(E10/C10)*100</f>
        <v>113.39403149260512</v>
      </c>
      <c r="G10" s="20">
        <f>SUM(E10/D10)*100</f>
        <v>113.81649827918254</v>
      </c>
    </row>
    <row r="11" spans="1:7" ht="15" customHeight="1">
      <c r="A11" s="19">
        <v>63</v>
      </c>
      <c r="B11" s="19" t="s">
        <v>116</v>
      </c>
      <c r="C11" s="20">
        <f>SUM(C12+C15+C18)</f>
        <v>7145210</v>
      </c>
      <c r="D11" s="20">
        <f>SUM(D12+D15+D18)</f>
        <v>7111890</v>
      </c>
      <c r="E11" s="20">
        <f>SUM(E12+E15+E18)</f>
        <v>8324653</v>
      </c>
      <c r="F11" s="20">
        <f t="shared" ref="F11:F33" si="5">SUM(E11/C11)*100</f>
        <v>116.50676467171715</v>
      </c>
      <c r="G11" s="20">
        <f t="shared" ref="G11:G33" si="6">SUM(E11/D11)*100</f>
        <v>117.05261189360353</v>
      </c>
    </row>
    <row r="12" spans="1:7" ht="24.95" customHeight="1">
      <c r="A12" s="19">
        <v>636</v>
      </c>
      <c r="B12" s="21" t="s">
        <v>117</v>
      </c>
      <c r="C12" s="20">
        <f>SUM(C13:C14)</f>
        <v>6863802</v>
      </c>
      <c r="D12" s="35">
        <f>SUM(D13:D14)</f>
        <v>6933757</v>
      </c>
      <c r="E12" s="20">
        <f>SUM(E13:E14)</f>
        <v>7437812</v>
      </c>
      <c r="F12" s="20">
        <f t="shared" si="5"/>
        <v>108.36285778639885</v>
      </c>
      <c r="G12" s="20">
        <f t="shared" si="6"/>
        <v>107.26957982519434</v>
      </c>
    </row>
    <row r="13" spans="1:7" ht="30" customHeight="1">
      <c r="A13" s="19">
        <v>6361</v>
      </c>
      <c r="B13" s="21" t="s">
        <v>118</v>
      </c>
      <c r="C13" s="20">
        <v>6796061</v>
      </c>
      <c r="D13" s="20">
        <v>6889948</v>
      </c>
      <c r="E13" s="20">
        <v>7389465</v>
      </c>
      <c r="F13" s="20">
        <f t="shared" si="5"/>
        <v>108.73158731212096</v>
      </c>
      <c r="G13" s="20">
        <f t="shared" si="6"/>
        <v>107.24993860621299</v>
      </c>
    </row>
    <row r="14" spans="1:7" ht="30" customHeight="1">
      <c r="A14" s="19">
        <v>6362</v>
      </c>
      <c r="B14" s="21" t="s">
        <v>119</v>
      </c>
      <c r="C14" s="20">
        <v>67741</v>
      </c>
      <c r="D14" s="20">
        <v>43809</v>
      </c>
      <c r="E14" s="20">
        <v>48347</v>
      </c>
      <c r="F14" s="20">
        <f t="shared" si="5"/>
        <v>71.370366543157033</v>
      </c>
      <c r="G14" s="20">
        <f t="shared" si="6"/>
        <v>110.35860211372093</v>
      </c>
    </row>
    <row r="15" spans="1:7" ht="15" customHeight="1">
      <c r="A15" s="19">
        <v>638</v>
      </c>
      <c r="B15" s="19" t="s">
        <v>120</v>
      </c>
      <c r="C15" s="20">
        <f>SUM(C16)</f>
        <v>235220</v>
      </c>
      <c r="D15" s="35">
        <f>SUM(D16+D17)</f>
        <v>120446</v>
      </c>
      <c r="E15" s="20">
        <f>SUM(E16)</f>
        <v>803452</v>
      </c>
      <c r="F15" s="20">
        <f t="shared" si="5"/>
        <v>341.5746960292492</v>
      </c>
      <c r="G15" s="20">
        <f t="shared" si="6"/>
        <v>667.0640785082112</v>
      </c>
    </row>
    <row r="16" spans="1:7" ht="15" customHeight="1">
      <c r="A16" s="19">
        <v>6381</v>
      </c>
      <c r="B16" s="19" t="s">
        <v>121</v>
      </c>
      <c r="C16" s="20">
        <v>235220</v>
      </c>
      <c r="D16" s="20">
        <v>120446</v>
      </c>
      <c r="E16" s="20">
        <v>803452</v>
      </c>
      <c r="F16" s="20">
        <f t="shared" si="5"/>
        <v>341.5746960292492</v>
      </c>
      <c r="G16" s="20">
        <f t="shared" si="6"/>
        <v>667.0640785082112</v>
      </c>
    </row>
    <row r="17" spans="1:7" ht="15" customHeight="1">
      <c r="A17" s="19">
        <v>6382</v>
      </c>
      <c r="B17" s="19" t="s">
        <v>148</v>
      </c>
      <c r="C17" s="20"/>
      <c r="D17" s="20"/>
      <c r="E17" s="20">
        <v>0</v>
      </c>
      <c r="F17" s="20" t="e">
        <f t="shared" si="5"/>
        <v>#DIV/0!</v>
      </c>
      <c r="G17" s="20" t="e">
        <f t="shared" si="6"/>
        <v>#DIV/0!</v>
      </c>
    </row>
    <row r="18" spans="1:7" ht="15" customHeight="1">
      <c r="A18" s="19">
        <v>639</v>
      </c>
      <c r="B18" s="19" t="s">
        <v>122</v>
      </c>
      <c r="C18" s="20">
        <f>SUM(C20)</f>
        <v>46188</v>
      </c>
      <c r="D18" s="35">
        <f>SUM(D20)</f>
        <v>57687</v>
      </c>
      <c r="E18" s="20">
        <f>SUM(E20+E19)</f>
        <v>83389</v>
      </c>
      <c r="F18" s="20">
        <f t="shared" si="5"/>
        <v>180.54256516844202</v>
      </c>
      <c r="G18" s="20">
        <f t="shared" si="6"/>
        <v>144.55423232270704</v>
      </c>
    </row>
    <row r="19" spans="1:7" ht="30" customHeight="1">
      <c r="A19" s="19">
        <v>6391</v>
      </c>
      <c r="B19" s="21" t="s">
        <v>123</v>
      </c>
      <c r="C19" s="20">
        <v>0</v>
      </c>
      <c r="D19" s="20">
        <v>0</v>
      </c>
      <c r="E19" s="20">
        <v>25000</v>
      </c>
      <c r="F19" s="20" t="e">
        <f t="shared" ref="F19" si="7">SUM(E19/C19)*100</f>
        <v>#DIV/0!</v>
      </c>
      <c r="G19" s="20" t="e">
        <f t="shared" ref="G19" si="8">SUM(E19/D19)*100</f>
        <v>#DIV/0!</v>
      </c>
    </row>
    <row r="20" spans="1:7" ht="30" customHeight="1">
      <c r="A20" s="21">
        <v>6393</v>
      </c>
      <c r="B20" s="21" t="s">
        <v>150</v>
      </c>
      <c r="C20" s="20">
        <v>46188</v>
      </c>
      <c r="D20" s="20">
        <v>57687</v>
      </c>
      <c r="E20" s="20">
        <v>58389</v>
      </c>
      <c r="F20" s="20">
        <f t="shared" si="5"/>
        <v>126.41595219537543</v>
      </c>
      <c r="G20" s="20">
        <f t="shared" si="6"/>
        <v>101.21691195589995</v>
      </c>
    </row>
    <row r="21" spans="1:7" s="1" customFormat="1" ht="30" customHeight="1">
      <c r="A21" s="21">
        <v>65</v>
      </c>
      <c r="B21" s="21" t="s">
        <v>124</v>
      </c>
      <c r="C21" s="22">
        <f>SUM(C22)</f>
        <v>58425</v>
      </c>
      <c r="D21" s="22">
        <f>SUM(D22)</f>
        <v>40500</v>
      </c>
      <c r="E21" s="22">
        <f>SUM(E22)</f>
        <v>35700</v>
      </c>
      <c r="F21" s="20">
        <f t="shared" si="5"/>
        <v>61.103979460847235</v>
      </c>
      <c r="G21" s="20">
        <f t="shared" si="6"/>
        <v>88.148148148148152</v>
      </c>
    </row>
    <row r="22" spans="1:7" ht="15" customHeight="1">
      <c r="A22" s="19">
        <v>652</v>
      </c>
      <c r="B22" s="21" t="s">
        <v>125</v>
      </c>
      <c r="C22" s="20">
        <f>SUM(C23:C24)</f>
        <v>58425</v>
      </c>
      <c r="D22" s="35">
        <f>SUM(D23:D24)</f>
        <v>40500</v>
      </c>
      <c r="E22" s="20">
        <f>SUM(E23:E24)</f>
        <v>35700</v>
      </c>
      <c r="F22" s="20">
        <f t="shared" si="5"/>
        <v>61.103979460847235</v>
      </c>
      <c r="G22" s="20">
        <f t="shared" si="6"/>
        <v>88.148148148148152</v>
      </c>
    </row>
    <row r="23" spans="1:7" ht="15" customHeight="1">
      <c r="A23" s="19">
        <v>6526</v>
      </c>
      <c r="B23" s="19" t="s">
        <v>126</v>
      </c>
      <c r="C23" s="20">
        <v>38300</v>
      </c>
      <c r="D23" s="20">
        <v>40500</v>
      </c>
      <c r="E23" s="20">
        <v>35700</v>
      </c>
      <c r="F23" s="20">
        <f t="shared" si="5"/>
        <v>93.211488250652735</v>
      </c>
      <c r="G23" s="20">
        <f t="shared" si="6"/>
        <v>88.148148148148152</v>
      </c>
    </row>
    <row r="24" spans="1:7" ht="30" customHeight="1">
      <c r="A24" s="19">
        <v>6528</v>
      </c>
      <c r="B24" s="21" t="s">
        <v>127</v>
      </c>
      <c r="C24" s="20">
        <v>20125</v>
      </c>
      <c r="D24" s="20"/>
      <c r="E24" s="20">
        <v>0</v>
      </c>
      <c r="F24" s="20">
        <f t="shared" si="5"/>
        <v>0</v>
      </c>
      <c r="G24" s="20" t="e">
        <f t="shared" si="6"/>
        <v>#DIV/0!</v>
      </c>
    </row>
    <row r="25" spans="1:7" ht="30" customHeight="1">
      <c r="A25" s="19">
        <v>66</v>
      </c>
      <c r="B25" s="21" t="s">
        <v>128</v>
      </c>
      <c r="C25" s="20">
        <f>SUM(C26+C28)</f>
        <v>68020</v>
      </c>
      <c r="D25" s="20">
        <f t="shared" ref="C25:E26" si="9">SUM(D26)</f>
        <v>105500</v>
      </c>
      <c r="E25" s="20">
        <f t="shared" si="9"/>
        <v>82570</v>
      </c>
      <c r="F25" s="20">
        <f t="shared" si="5"/>
        <v>121.39076742134667</v>
      </c>
      <c r="G25" s="20">
        <f t="shared" si="6"/>
        <v>78.26540284360189</v>
      </c>
    </row>
    <row r="26" spans="1:7" ht="30" customHeight="1">
      <c r="A26" s="19">
        <v>661</v>
      </c>
      <c r="B26" s="21" t="s">
        <v>129</v>
      </c>
      <c r="C26" s="20">
        <f t="shared" si="9"/>
        <v>68020</v>
      </c>
      <c r="D26" s="35">
        <f t="shared" si="9"/>
        <v>105500</v>
      </c>
      <c r="E26" s="20">
        <f t="shared" si="9"/>
        <v>82570</v>
      </c>
      <c r="F26" s="20">
        <f t="shared" si="5"/>
        <v>121.39076742134667</v>
      </c>
      <c r="G26" s="20">
        <f t="shared" si="6"/>
        <v>78.26540284360189</v>
      </c>
    </row>
    <row r="27" spans="1:7" ht="15" customHeight="1">
      <c r="A27" s="19">
        <v>6615</v>
      </c>
      <c r="B27" s="19" t="s">
        <v>130</v>
      </c>
      <c r="C27" s="20">
        <v>68020</v>
      </c>
      <c r="D27" s="20">
        <v>105500</v>
      </c>
      <c r="E27" s="20">
        <v>82570</v>
      </c>
      <c r="F27" s="20">
        <f t="shared" si="5"/>
        <v>121.39076742134667</v>
      </c>
      <c r="G27" s="20">
        <f t="shared" si="6"/>
        <v>78.26540284360189</v>
      </c>
    </row>
    <row r="28" spans="1:7" ht="15" customHeight="1">
      <c r="A28" s="19">
        <v>663</v>
      </c>
      <c r="B28" s="19" t="s">
        <v>141</v>
      </c>
      <c r="C28" s="20">
        <f>SUM(C29)</f>
        <v>0</v>
      </c>
      <c r="D28" s="20">
        <f t="shared" ref="D28:E28" si="10">SUM(D29)</f>
        <v>0</v>
      </c>
      <c r="E28" s="20">
        <f t="shared" si="10"/>
        <v>0</v>
      </c>
      <c r="F28" s="20" t="e">
        <f t="shared" ref="F28:F29" si="11">SUM(E28/C28)*100</f>
        <v>#DIV/0!</v>
      </c>
      <c r="G28" s="20" t="e">
        <f t="shared" ref="G28:G29" si="12">SUM(E28/D28)*100</f>
        <v>#DIV/0!</v>
      </c>
    </row>
    <row r="29" spans="1:7" ht="15" customHeight="1">
      <c r="A29" s="19">
        <v>6631</v>
      </c>
      <c r="B29" s="19" t="s">
        <v>142</v>
      </c>
      <c r="C29" s="20">
        <v>0</v>
      </c>
      <c r="D29" s="20"/>
      <c r="E29" s="20">
        <v>0</v>
      </c>
      <c r="F29" s="20" t="e">
        <f t="shared" si="11"/>
        <v>#DIV/0!</v>
      </c>
      <c r="G29" s="20" t="e">
        <f t="shared" si="12"/>
        <v>#DIV/0!</v>
      </c>
    </row>
    <row r="30" spans="1:7" ht="30" customHeight="1">
      <c r="A30" s="19">
        <v>67</v>
      </c>
      <c r="B30" s="21" t="s">
        <v>131</v>
      </c>
      <c r="C30" s="20">
        <f t="shared" ref="C30:E31" si="13">SUM(C31)</f>
        <v>1467984</v>
      </c>
      <c r="D30" s="20">
        <f>SUM(D31)</f>
        <v>1449309</v>
      </c>
      <c r="E30" s="20">
        <f t="shared" si="13"/>
        <v>1467306</v>
      </c>
      <c r="F30" s="20">
        <f t="shared" si="5"/>
        <v>99.953814210509108</v>
      </c>
      <c r="G30" s="20">
        <f t="shared" si="6"/>
        <v>101.2417641786534</v>
      </c>
    </row>
    <row r="31" spans="1:7" ht="30" customHeight="1">
      <c r="A31" s="19">
        <v>671</v>
      </c>
      <c r="B31" s="21" t="s">
        <v>132</v>
      </c>
      <c r="C31" s="20">
        <f t="shared" si="13"/>
        <v>1467984</v>
      </c>
      <c r="D31" s="35">
        <f t="shared" si="13"/>
        <v>1449309</v>
      </c>
      <c r="E31" s="20">
        <f t="shared" si="13"/>
        <v>1467306</v>
      </c>
      <c r="F31" s="20">
        <f t="shared" si="5"/>
        <v>99.953814210509108</v>
      </c>
      <c r="G31" s="20">
        <f t="shared" si="6"/>
        <v>101.2417641786534</v>
      </c>
    </row>
    <row r="32" spans="1:7" ht="15" customHeight="1">
      <c r="A32" s="19">
        <v>6711</v>
      </c>
      <c r="B32" s="19" t="s">
        <v>133</v>
      </c>
      <c r="C32" s="20">
        <v>1467984</v>
      </c>
      <c r="D32" s="20">
        <v>1449309</v>
      </c>
      <c r="E32" s="20">
        <v>1467306</v>
      </c>
      <c r="F32" s="20">
        <f t="shared" si="5"/>
        <v>99.953814210509108</v>
      </c>
      <c r="G32" s="20">
        <f t="shared" si="6"/>
        <v>101.2417641786534</v>
      </c>
    </row>
    <row r="33" spans="1:7">
      <c r="A33" s="23">
        <v>92</v>
      </c>
      <c r="B33" s="2" t="s">
        <v>151</v>
      </c>
      <c r="C33" s="22">
        <v>340491</v>
      </c>
      <c r="D33" s="22">
        <v>111113</v>
      </c>
      <c r="E33" s="20">
        <v>380541</v>
      </c>
      <c r="F33" s="20">
        <f t="shared" si="5"/>
        <v>111.76242543855786</v>
      </c>
      <c r="G33" s="20">
        <f t="shared" si="6"/>
        <v>342.48107782167705</v>
      </c>
    </row>
    <row r="34" spans="1:7">
      <c r="B34" t="s">
        <v>105</v>
      </c>
      <c r="D34" t="s">
        <v>107</v>
      </c>
    </row>
    <row r="35" spans="1:7">
      <c r="B35" t="s">
        <v>106</v>
      </c>
      <c r="D35" t="s">
        <v>108</v>
      </c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RASHOD I.F.12</vt:lpstr>
      <vt:lpstr>PRIHOD I.F.12</vt:lpstr>
      <vt:lpstr>RASHOD E.K.12</vt:lpstr>
      <vt:lpstr>PRIHOD E.K.12</vt:lpstr>
      <vt:lpstr>RASHOD F.K. 12</vt:lpstr>
      <vt:lpstr>PRIHOD F.K.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Racunovodstvo</cp:lastModifiedBy>
  <cp:lastPrinted>2022-08-26T07:44:18Z</cp:lastPrinted>
  <dcterms:created xsi:type="dcterms:W3CDTF">2022-04-11T07:24:07Z</dcterms:created>
  <dcterms:modified xsi:type="dcterms:W3CDTF">2022-09-06T05:48:37Z</dcterms:modified>
</cp:coreProperties>
</file>