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cunovodstvo\Documents\FINANCIJSKO IZVJEŠTAVANJE 2022\"/>
    </mc:Choice>
  </mc:AlternateContent>
  <bookViews>
    <workbookView xWindow="0" yWindow="0" windowWidth="7470" windowHeight="3960" activeTab="3"/>
  </bookViews>
  <sheets>
    <sheet name="RASHOD I.F.06" sheetId="16" r:id="rId1"/>
    <sheet name="PRIH. I.F.06" sheetId="11" r:id="rId2"/>
    <sheet name="RASHOD F.K.06" sheetId="18" r:id="rId3"/>
    <sheet name="PRIHOD F.K. 06" sheetId="19" r:id="rId4"/>
    <sheet name="RASHOD E.K.06" sheetId="20" r:id="rId5"/>
    <sheet name="PRIHOD E.K.06" sheetId="21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21" l="1"/>
  <c r="C11" i="19"/>
  <c r="C10" i="19" s="1"/>
  <c r="C9" i="19" s="1"/>
  <c r="C25" i="21"/>
  <c r="C24" i="21" s="1"/>
  <c r="C22" i="21"/>
  <c r="C21" i="21"/>
  <c r="C18" i="21"/>
  <c r="C17" i="21" s="1"/>
  <c r="C15" i="21"/>
  <c r="C12" i="21"/>
  <c r="C9" i="21"/>
  <c r="G27" i="21"/>
  <c r="F27" i="21"/>
  <c r="G26" i="21"/>
  <c r="F26" i="21"/>
  <c r="E25" i="21"/>
  <c r="D25" i="21"/>
  <c r="D24" i="21" s="1"/>
  <c r="G23" i="21"/>
  <c r="F23" i="21"/>
  <c r="E22" i="21"/>
  <c r="D22" i="21"/>
  <c r="D21" i="21" s="1"/>
  <c r="G20" i="21"/>
  <c r="F20" i="21"/>
  <c r="G19" i="21"/>
  <c r="F19" i="21"/>
  <c r="E18" i="21"/>
  <c r="E17" i="21" s="1"/>
  <c r="D18" i="21"/>
  <c r="D17" i="21"/>
  <c r="G16" i="21"/>
  <c r="F16" i="21"/>
  <c r="E15" i="21"/>
  <c r="D15" i="21"/>
  <c r="G13" i="21"/>
  <c r="F13" i="21"/>
  <c r="G12" i="21"/>
  <c r="F12" i="21"/>
  <c r="E12" i="21"/>
  <c r="D12" i="21"/>
  <c r="G11" i="21"/>
  <c r="F11" i="21"/>
  <c r="G10" i="21"/>
  <c r="F10" i="21"/>
  <c r="E9" i="21"/>
  <c r="D9" i="21"/>
  <c r="D8" i="21" s="1"/>
  <c r="C23" i="11"/>
  <c r="C8" i="11" s="1"/>
  <c r="C7" i="11" s="1"/>
  <c r="D23" i="11"/>
  <c r="C70" i="11"/>
  <c r="C69" i="11" s="1"/>
  <c r="C63" i="11"/>
  <c r="C61" i="11"/>
  <c r="C60" i="11" s="1"/>
  <c r="C54" i="11"/>
  <c r="C53" i="11"/>
  <c r="C52" i="11" s="1"/>
  <c r="C47" i="11"/>
  <c r="C46" i="11" s="1"/>
  <c r="C45" i="11" s="1"/>
  <c r="C44" i="11" s="1"/>
  <c r="C43" i="11" s="1"/>
  <c r="C41" i="11"/>
  <c r="C40" i="11" s="1"/>
  <c r="C39" i="11" s="1"/>
  <c r="C38" i="11" s="1"/>
  <c r="C37" i="11" s="1"/>
  <c r="C35" i="11"/>
  <c r="C34" i="11" s="1"/>
  <c r="C33" i="11" s="1"/>
  <c r="C32" i="11" s="1"/>
  <c r="C31" i="11" s="1"/>
  <c r="C29" i="11"/>
  <c r="C28" i="11" s="1"/>
  <c r="C27" i="11" s="1"/>
  <c r="C26" i="11" s="1"/>
  <c r="C25" i="11" s="1"/>
  <c r="C21" i="11"/>
  <c r="C19" i="11"/>
  <c r="C17" i="11"/>
  <c r="C15" i="11"/>
  <c r="C13" i="11"/>
  <c r="C11" i="11"/>
  <c r="C9" i="11"/>
  <c r="C6" i="11" l="1"/>
  <c r="C5" i="11" s="1"/>
  <c r="C8" i="21"/>
  <c r="C7" i="21" s="1"/>
  <c r="C5" i="21"/>
  <c r="C6" i="21"/>
  <c r="G25" i="21"/>
  <c r="G22" i="21"/>
  <c r="D7" i="21"/>
  <c r="G15" i="21"/>
  <c r="G9" i="21"/>
  <c r="G17" i="21"/>
  <c r="F17" i="21"/>
  <c r="F15" i="21"/>
  <c r="F18" i="21"/>
  <c r="G18" i="21"/>
  <c r="E8" i="21"/>
  <c r="F9" i="21"/>
  <c r="E21" i="21"/>
  <c r="F22" i="21"/>
  <c r="E24" i="21"/>
  <c r="F25" i="21"/>
  <c r="C59" i="11"/>
  <c r="C58" i="11"/>
  <c r="C57" i="11" s="1"/>
  <c r="C68" i="11"/>
  <c r="C67" i="11"/>
  <c r="C66" i="11" s="1"/>
  <c r="C51" i="11"/>
  <c r="C50" i="11" s="1"/>
  <c r="D6" i="21" l="1"/>
  <c r="G8" i="21"/>
  <c r="F8" i="21"/>
  <c r="E7" i="21"/>
  <c r="G24" i="21"/>
  <c r="F24" i="21"/>
  <c r="G21" i="21"/>
  <c r="F21" i="21"/>
  <c r="F7" i="21" l="1"/>
  <c r="E6" i="21"/>
  <c r="G7" i="21"/>
  <c r="E5" i="21"/>
  <c r="G6" i="21" l="1"/>
  <c r="F6" i="21"/>
  <c r="G5" i="21"/>
  <c r="F5" i="21"/>
  <c r="E63" i="11" l="1"/>
  <c r="E54" i="11"/>
  <c r="C25" i="19" l="1"/>
  <c r="C24" i="19" s="1"/>
  <c r="C21" i="19"/>
  <c r="C18" i="19"/>
  <c r="C17" i="19" s="1"/>
  <c r="C15" i="19"/>
  <c r="C12" i="19"/>
  <c r="C8" i="19"/>
  <c r="C7" i="19" s="1"/>
  <c r="C5" i="19" s="1"/>
  <c r="G73" i="20"/>
  <c r="F73" i="20"/>
  <c r="E72" i="20"/>
  <c r="F72" i="20" s="1"/>
  <c r="D72" i="20"/>
  <c r="G72" i="20" s="1"/>
  <c r="C72" i="20"/>
  <c r="G71" i="20"/>
  <c r="F71" i="20"/>
  <c r="E70" i="20"/>
  <c r="G70" i="20" s="1"/>
  <c r="D70" i="20"/>
  <c r="C70" i="20"/>
  <c r="G69" i="20"/>
  <c r="F69" i="20"/>
  <c r="E68" i="20"/>
  <c r="G68" i="20" s="1"/>
  <c r="D68" i="20"/>
  <c r="C68" i="20"/>
  <c r="F68" i="20" s="1"/>
  <c r="G67" i="20"/>
  <c r="F67" i="20"/>
  <c r="G66" i="20"/>
  <c r="F66" i="20"/>
  <c r="G65" i="20"/>
  <c r="F65" i="20"/>
  <c r="G64" i="20"/>
  <c r="F64" i="20"/>
  <c r="G63" i="20"/>
  <c r="F63" i="20"/>
  <c r="G62" i="20"/>
  <c r="F62" i="20"/>
  <c r="G61" i="20"/>
  <c r="F61" i="20"/>
  <c r="E60" i="20"/>
  <c r="F60" i="20" s="1"/>
  <c r="D60" i="20"/>
  <c r="D59" i="20" s="1"/>
  <c r="D58" i="20" s="1"/>
  <c r="C60" i="20"/>
  <c r="C59" i="20"/>
  <c r="C58" i="20" s="1"/>
  <c r="G57" i="20"/>
  <c r="F57" i="20"/>
  <c r="E56" i="20"/>
  <c r="G56" i="20" s="1"/>
  <c r="D56" i="20"/>
  <c r="C56" i="20"/>
  <c r="C55" i="20" s="1"/>
  <c r="C6" i="20" s="1"/>
  <c r="E55" i="20"/>
  <c r="G55" i="20" s="1"/>
  <c r="D55" i="20"/>
  <c r="G54" i="20"/>
  <c r="F54" i="20"/>
  <c r="E53" i="20"/>
  <c r="G53" i="20" s="1"/>
  <c r="D53" i="20"/>
  <c r="D52" i="20" s="1"/>
  <c r="C53" i="20"/>
  <c r="C52" i="20" s="1"/>
  <c r="E52" i="20"/>
  <c r="G51" i="20"/>
  <c r="F51" i="20"/>
  <c r="G50" i="20"/>
  <c r="F50" i="20"/>
  <c r="E49" i="20"/>
  <c r="G49" i="20" s="1"/>
  <c r="D49" i="20"/>
  <c r="C49" i="20"/>
  <c r="D48" i="20"/>
  <c r="C48" i="20"/>
  <c r="G47" i="20"/>
  <c r="F47" i="20"/>
  <c r="G46" i="20"/>
  <c r="G45" i="20"/>
  <c r="F45" i="20"/>
  <c r="G44" i="20"/>
  <c r="F44" i="20"/>
  <c r="G43" i="20"/>
  <c r="F43" i="20"/>
  <c r="G42" i="20"/>
  <c r="F42" i="20"/>
  <c r="E41" i="20"/>
  <c r="G41" i="20" s="1"/>
  <c r="D41" i="20"/>
  <c r="C41" i="20"/>
  <c r="G40" i="20"/>
  <c r="F40" i="20"/>
  <c r="E39" i="20"/>
  <c r="G39" i="20" s="1"/>
  <c r="D39" i="20"/>
  <c r="C39" i="20"/>
  <c r="F39" i="20" s="1"/>
  <c r="G38" i="20"/>
  <c r="F38" i="20"/>
  <c r="G37" i="20"/>
  <c r="F37" i="20"/>
  <c r="G36" i="20"/>
  <c r="F36" i="20"/>
  <c r="G35" i="20"/>
  <c r="F35" i="20"/>
  <c r="G34" i="20"/>
  <c r="F34" i="20"/>
  <c r="G33" i="20"/>
  <c r="F33" i="20"/>
  <c r="G32" i="20"/>
  <c r="F32" i="20"/>
  <c r="G31" i="20"/>
  <c r="F31" i="20"/>
  <c r="G30" i="20"/>
  <c r="F30" i="20"/>
  <c r="E30" i="20"/>
  <c r="D30" i="20"/>
  <c r="C30" i="20"/>
  <c r="G29" i="20"/>
  <c r="F29" i="20"/>
  <c r="G28" i="20"/>
  <c r="F28" i="20"/>
  <c r="G27" i="20"/>
  <c r="F27" i="20"/>
  <c r="G26" i="20"/>
  <c r="F26" i="20"/>
  <c r="G25" i="20"/>
  <c r="F25" i="20"/>
  <c r="E24" i="20"/>
  <c r="G24" i="20" s="1"/>
  <c r="D24" i="20"/>
  <c r="C24" i="20"/>
  <c r="F24" i="20" s="1"/>
  <c r="G23" i="20"/>
  <c r="F23" i="20"/>
  <c r="G22" i="20"/>
  <c r="F22" i="20"/>
  <c r="G21" i="20"/>
  <c r="F21" i="20"/>
  <c r="G20" i="20"/>
  <c r="F20" i="20"/>
  <c r="E19" i="20"/>
  <c r="F19" i="20" s="1"/>
  <c r="D19" i="20"/>
  <c r="D18" i="20" s="1"/>
  <c r="C19" i="20"/>
  <c r="C18" i="20"/>
  <c r="G17" i="20"/>
  <c r="G16" i="20"/>
  <c r="F16" i="20"/>
  <c r="G15" i="20"/>
  <c r="F15" i="20"/>
  <c r="G14" i="20"/>
  <c r="D14" i="20"/>
  <c r="C14" i="20"/>
  <c r="C12" i="20" s="1"/>
  <c r="F12" i="20" s="1"/>
  <c r="G13" i="20"/>
  <c r="F13" i="20"/>
  <c r="G12" i="20"/>
  <c r="E12" i="20"/>
  <c r="D12" i="20"/>
  <c r="D7" i="20" s="1"/>
  <c r="G11" i="20"/>
  <c r="F11" i="20"/>
  <c r="G10" i="20"/>
  <c r="F10" i="20"/>
  <c r="G9" i="20"/>
  <c r="F9" i="20"/>
  <c r="G8" i="20"/>
  <c r="F8" i="20"/>
  <c r="E8" i="20"/>
  <c r="D8" i="20"/>
  <c r="C8" i="20"/>
  <c r="E7" i="20"/>
  <c r="C6" i="19" l="1"/>
  <c r="C5" i="20"/>
  <c r="G7" i="20"/>
  <c r="D6" i="20"/>
  <c r="D5" i="20" s="1"/>
  <c r="G52" i="20"/>
  <c r="F7" i="20"/>
  <c r="F56" i="20"/>
  <c r="G60" i="20"/>
  <c r="F41" i="20"/>
  <c r="F52" i="20"/>
  <c r="F55" i="20"/>
  <c r="F70" i="20"/>
  <c r="G19" i="20"/>
  <c r="F53" i="20"/>
  <c r="F14" i="20"/>
  <c r="F49" i="20"/>
  <c r="E48" i="20"/>
  <c r="E6" i="20"/>
  <c r="E18" i="20"/>
  <c r="E59" i="20"/>
  <c r="G18" i="20" l="1"/>
  <c r="F18" i="20"/>
  <c r="G59" i="20"/>
  <c r="F59" i="20"/>
  <c r="E58" i="20"/>
  <c r="F6" i="20"/>
  <c r="G6" i="20"/>
  <c r="E5" i="20"/>
  <c r="F48" i="20"/>
  <c r="G48" i="20"/>
  <c r="G5" i="20" l="1"/>
  <c r="F5" i="20"/>
  <c r="G58" i="20"/>
  <c r="F58" i="20"/>
  <c r="F55" i="18" l="1"/>
  <c r="F46" i="18"/>
  <c r="G46" i="18"/>
  <c r="E53" i="18"/>
  <c r="G55" i="18"/>
  <c r="E45" i="18"/>
  <c r="E16" i="18"/>
  <c r="G50" i="18"/>
  <c r="G21" i="18"/>
  <c r="D18" i="18" l="1"/>
  <c r="D23" i="18" l="1"/>
  <c r="D53" i="18"/>
  <c r="C76" i="18" l="1"/>
  <c r="C74" i="18"/>
  <c r="C72" i="18"/>
  <c r="C64" i="18"/>
  <c r="C60" i="18"/>
  <c r="C59" i="18" s="1"/>
  <c r="C57" i="18"/>
  <c r="C56" i="18" s="1"/>
  <c r="C53" i="18"/>
  <c r="C52" i="18"/>
  <c r="C45" i="18"/>
  <c r="C43" i="18"/>
  <c r="C34" i="18"/>
  <c r="C28" i="18"/>
  <c r="C23" i="18"/>
  <c r="C18" i="18"/>
  <c r="C16" i="18"/>
  <c r="C12" i="18"/>
  <c r="C63" i="18" l="1"/>
  <c r="C62" i="18" s="1"/>
  <c r="C22" i="18"/>
  <c r="C10" i="18" s="1"/>
  <c r="C9" i="18" s="1"/>
  <c r="E119" i="16"/>
  <c r="C8" i="18" l="1"/>
  <c r="C7" i="18"/>
  <c r="E121" i="16"/>
  <c r="E118" i="16" s="1"/>
  <c r="C6" i="18" l="1"/>
  <c r="C5" i="18"/>
  <c r="C281" i="16"/>
  <c r="C280" i="16" s="1"/>
  <c r="C279" i="16" s="1"/>
  <c r="C272" i="16"/>
  <c r="C269" i="16"/>
  <c r="C267" i="16"/>
  <c r="C266" i="16"/>
  <c r="C264" i="16"/>
  <c r="C262" i="16"/>
  <c r="C261" i="16" s="1"/>
  <c r="G282" i="16"/>
  <c r="F282" i="16"/>
  <c r="E281" i="16"/>
  <c r="D281" i="16"/>
  <c r="D280" i="16" s="1"/>
  <c r="D279" i="16" s="1"/>
  <c r="G278" i="16"/>
  <c r="F278" i="16"/>
  <c r="G277" i="16"/>
  <c r="F277" i="16"/>
  <c r="G276" i="16"/>
  <c r="F276" i="16"/>
  <c r="G275" i="16"/>
  <c r="F275" i="16"/>
  <c r="G274" i="16"/>
  <c r="F274" i="16"/>
  <c r="G273" i="16"/>
  <c r="F273" i="16"/>
  <c r="E272" i="16"/>
  <c r="D272" i="16"/>
  <c r="G271" i="16"/>
  <c r="F271" i="16"/>
  <c r="G270" i="16"/>
  <c r="F270" i="16"/>
  <c r="E269" i="16"/>
  <c r="F269" i="16" s="1"/>
  <c r="D269" i="16"/>
  <c r="G268" i="16"/>
  <c r="F268" i="16"/>
  <c r="E267" i="16"/>
  <c r="D267" i="16"/>
  <c r="G267" i="16" s="1"/>
  <c r="G265" i="16"/>
  <c r="F265" i="16"/>
  <c r="E264" i="16"/>
  <c r="D264" i="16"/>
  <c r="G263" i="16"/>
  <c r="F263" i="16"/>
  <c r="E262" i="16"/>
  <c r="D262" i="16"/>
  <c r="C78" i="16"/>
  <c r="C80" i="16"/>
  <c r="C83" i="16"/>
  <c r="C86" i="16"/>
  <c r="C90" i="16"/>
  <c r="C89" i="16" s="1"/>
  <c r="C88" i="16" s="1"/>
  <c r="C77" i="16" l="1"/>
  <c r="C76" i="16" s="1"/>
  <c r="C75" i="16" s="1"/>
  <c r="C74" i="16" s="1"/>
  <c r="F264" i="16"/>
  <c r="G269" i="16"/>
  <c r="C260" i="16"/>
  <c r="C259" i="16" s="1"/>
  <c r="C258" i="16" s="1"/>
  <c r="C257" i="16" s="1"/>
  <c r="C256" i="16" s="1"/>
  <c r="G264" i="16"/>
  <c r="F272" i="16"/>
  <c r="G272" i="16"/>
  <c r="G281" i="16"/>
  <c r="D261" i="16"/>
  <c r="E280" i="16"/>
  <c r="G280" i="16" s="1"/>
  <c r="F281" i="16"/>
  <c r="F267" i="16"/>
  <c r="G262" i="16"/>
  <c r="E261" i="16"/>
  <c r="F262" i="16"/>
  <c r="D266" i="16"/>
  <c r="D260" i="16" s="1"/>
  <c r="D259" i="16" s="1"/>
  <c r="D258" i="16" s="1"/>
  <c r="D257" i="16" s="1"/>
  <c r="D256" i="16" s="1"/>
  <c r="E266" i="16"/>
  <c r="E279" i="16" l="1"/>
  <c r="G279" i="16" s="1"/>
  <c r="F279" i="16"/>
  <c r="F280" i="16"/>
  <c r="G261" i="16"/>
  <c r="F261" i="16"/>
  <c r="E260" i="16"/>
  <c r="G266" i="16"/>
  <c r="F266" i="16"/>
  <c r="G260" i="16" l="1"/>
  <c r="F260" i="16"/>
  <c r="E259" i="16"/>
  <c r="G259" i="16" l="1"/>
  <c r="F259" i="16"/>
  <c r="E258" i="16"/>
  <c r="F258" i="16" l="1"/>
  <c r="E257" i="16"/>
  <c r="G258" i="16"/>
  <c r="F257" i="16" l="1"/>
  <c r="G257" i="16"/>
  <c r="E256" i="16"/>
  <c r="G256" i="16" l="1"/>
  <c r="F256" i="16"/>
  <c r="E226" i="16" l="1"/>
  <c r="E225" i="16"/>
  <c r="E224" i="16" s="1"/>
  <c r="E223" i="16" s="1"/>
  <c r="E222" i="16" s="1"/>
  <c r="E221" i="16" s="1"/>
  <c r="E220" i="16" s="1"/>
  <c r="C226" i="16"/>
  <c r="C225" i="16"/>
  <c r="C224" i="16" s="1"/>
  <c r="C223" i="16" s="1"/>
  <c r="C222" i="16" s="1"/>
  <c r="C221" i="16" s="1"/>
  <c r="C220" i="16" s="1"/>
  <c r="C254" i="16"/>
  <c r="C251" i="16" s="1"/>
  <c r="C252" i="16"/>
  <c r="C248" i="16"/>
  <c r="C246" i="16"/>
  <c r="C242" i="16"/>
  <c r="C233" i="16"/>
  <c r="C232" i="16" s="1"/>
  <c r="C231" i="16" s="1"/>
  <c r="C230" i="16" s="1"/>
  <c r="C229" i="16" s="1"/>
  <c r="C228" i="16" s="1"/>
  <c r="C217" i="16"/>
  <c r="C216" i="16"/>
  <c r="C215" i="16" s="1"/>
  <c r="C212" i="16"/>
  <c r="C209" i="16"/>
  <c r="C205" i="16"/>
  <c r="C197" i="16"/>
  <c r="C195" i="16"/>
  <c r="C193" i="16"/>
  <c r="C191" i="16"/>
  <c r="C190" i="16"/>
  <c r="C189" i="16" s="1"/>
  <c r="C188" i="16" s="1"/>
  <c r="C187" i="16" s="1"/>
  <c r="C186" i="16" s="1"/>
  <c r="C185" i="16" s="1"/>
  <c r="C183" i="16"/>
  <c r="C181" i="16"/>
  <c r="C173" i="16"/>
  <c r="C172" i="16" s="1"/>
  <c r="C170" i="16"/>
  <c r="C168" i="16"/>
  <c r="C166" i="16"/>
  <c r="C165" i="16"/>
  <c r="C158" i="16"/>
  <c r="C157" i="16" s="1"/>
  <c r="C155" i="16"/>
  <c r="C153" i="16"/>
  <c r="C151" i="16"/>
  <c r="C143" i="16"/>
  <c r="C142" i="16" s="1"/>
  <c r="C141" i="16" s="1"/>
  <c r="C140" i="16" s="1"/>
  <c r="C139" i="16" s="1"/>
  <c r="C138" i="16" s="1"/>
  <c r="C137" i="16" s="1"/>
  <c r="C135" i="16"/>
  <c r="C134" i="16" s="1"/>
  <c r="C131" i="16"/>
  <c r="C128" i="16"/>
  <c r="C126" i="16"/>
  <c r="C121" i="16"/>
  <c r="C113" i="16"/>
  <c r="C110" i="16"/>
  <c r="C109" i="16"/>
  <c r="C108" i="16" s="1"/>
  <c r="C106" i="16"/>
  <c r="C104" i="16"/>
  <c r="C101" i="16"/>
  <c r="C72" i="16"/>
  <c r="C71" i="16" s="1"/>
  <c r="C70" i="16" s="1"/>
  <c r="C69" i="16" s="1"/>
  <c r="C65" i="16"/>
  <c r="C63" i="16"/>
  <c r="C55" i="16"/>
  <c r="C54" i="16"/>
  <c r="C49" i="16"/>
  <c r="C41" i="16"/>
  <c r="C35" i="16"/>
  <c r="C30" i="16"/>
  <c r="C180" i="16" l="1"/>
  <c r="C179" i="16" s="1"/>
  <c r="C178" i="16" s="1"/>
  <c r="C177" i="16" s="1"/>
  <c r="C176" i="16" s="1"/>
  <c r="C175" i="16" s="1"/>
  <c r="C100" i="16"/>
  <c r="C99" i="16" s="1"/>
  <c r="C98" i="16" s="1"/>
  <c r="C97" i="16" s="1"/>
  <c r="C68" i="16" s="1"/>
  <c r="C67" i="16" s="1"/>
  <c r="C204" i="16"/>
  <c r="C203" i="16" s="1"/>
  <c r="C202" i="16" s="1"/>
  <c r="C201" i="16" s="1"/>
  <c r="C200" i="16" s="1"/>
  <c r="C199" i="16" s="1"/>
  <c r="C164" i="16"/>
  <c r="C163" i="16" s="1"/>
  <c r="C162" i="16" s="1"/>
  <c r="C161" i="16" s="1"/>
  <c r="C160" i="16" s="1"/>
  <c r="C62" i="16"/>
  <c r="C61" i="16" s="1"/>
  <c r="C60" i="16" s="1"/>
  <c r="C59" i="16" s="1"/>
  <c r="C58" i="16" s="1"/>
  <c r="C57" i="16" s="1"/>
  <c r="C241" i="16"/>
  <c r="C240" i="16" s="1"/>
  <c r="C239" i="16" s="1"/>
  <c r="C238" i="16" s="1"/>
  <c r="C237" i="16" s="1"/>
  <c r="C236" i="16" s="1"/>
  <c r="C235" i="16" s="1"/>
  <c r="C29" i="16"/>
  <c r="C28" i="16" s="1"/>
  <c r="C27" i="16" s="1"/>
  <c r="C26" i="16" s="1"/>
  <c r="C25" i="16" s="1"/>
  <c r="C24" i="16" s="1"/>
  <c r="C125" i="16"/>
  <c r="C117" i="16" s="1"/>
  <c r="C116" i="16" s="1"/>
  <c r="C115" i="16" s="1"/>
  <c r="C22" i="16" s="1"/>
  <c r="C21" i="16" s="1"/>
  <c r="C150" i="16"/>
  <c r="C149" i="16" s="1"/>
  <c r="C148" i="16" s="1"/>
  <c r="C147" i="16" s="1"/>
  <c r="C146" i="16" s="1"/>
  <c r="C145" i="16" s="1"/>
  <c r="F119" i="16"/>
  <c r="G119" i="16"/>
  <c r="D121" i="16"/>
  <c r="G124" i="16"/>
  <c r="D119" i="16"/>
  <c r="F121" i="16"/>
  <c r="E126" i="16"/>
  <c r="D126" i="16"/>
  <c r="E128" i="16"/>
  <c r="D128" i="16"/>
  <c r="D125" i="16" s="1"/>
  <c r="E131" i="16"/>
  <c r="D131" i="16"/>
  <c r="F118" i="16"/>
  <c r="F120" i="16"/>
  <c r="G120" i="16"/>
  <c r="G121" i="16"/>
  <c r="F122" i="16"/>
  <c r="G122" i="16"/>
  <c r="F123" i="16"/>
  <c r="G123" i="16"/>
  <c r="F127" i="16"/>
  <c r="G127" i="16"/>
  <c r="F129" i="16"/>
  <c r="G129" i="16"/>
  <c r="F130" i="16"/>
  <c r="G130" i="16"/>
  <c r="F132" i="16"/>
  <c r="G132" i="16"/>
  <c r="F133" i="16"/>
  <c r="G133" i="16"/>
  <c r="F136" i="16"/>
  <c r="G136" i="16"/>
  <c r="E135" i="16"/>
  <c r="E134" i="16" s="1"/>
  <c r="D135" i="16"/>
  <c r="D134" i="16" s="1"/>
  <c r="F86" i="16"/>
  <c r="E86" i="16"/>
  <c r="G198" i="16"/>
  <c r="F198" i="16"/>
  <c r="E197" i="16"/>
  <c r="F197" i="16" s="1"/>
  <c r="G234" i="16"/>
  <c r="F234" i="16"/>
  <c r="E233" i="16"/>
  <c r="D233" i="16"/>
  <c r="D232" i="16" s="1"/>
  <c r="D231" i="16" s="1"/>
  <c r="D230" i="16" s="1"/>
  <c r="D226" i="16"/>
  <c r="D225" i="16" s="1"/>
  <c r="D224" i="16" s="1"/>
  <c r="D223" i="16" s="1"/>
  <c r="D222" i="16" s="1"/>
  <c r="D221" i="16" s="1"/>
  <c r="D220" i="16" s="1"/>
  <c r="G227" i="16"/>
  <c r="F227" i="16"/>
  <c r="D118" i="16" l="1"/>
  <c r="G118" i="16" s="1"/>
  <c r="C20" i="16"/>
  <c r="E125" i="16"/>
  <c r="E117" i="16" s="1"/>
  <c r="C23" i="16"/>
  <c r="C19" i="16"/>
  <c r="G125" i="16"/>
  <c r="G131" i="16"/>
  <c r="G128" i="16"/>
  <c r="D117" i="16"/>
  <c r="G134" i="16"/>
  <c r="F134" i="16"/>
  <c r="G126" i="16"/>
  <c r="G135" i="16"/>
  <c r="F131" i="16"/>
  <c r="F126" i="16"/>
  <c r="F135" i="16"/>
  <c r="F128" i="16"/>
  <c r="D229" i="16"/>
  <c r="D228" i="16" s="1"/>
  <c r="G233" i="16"/>
  <c r="E232" i="16"/>
  <c r="F233" i="16"/>
  <c r="D197" i="16"/>
  <c r="G197" i="16" s="1"/>
  <c r="D86" i="16"/>
  <c r="G86" i="16" s="1"/>
  <c r="F125" i="16" l="1"/>
  <c r="G117" i="16"/>
  <c r="D116" i="16"/>
  <c r="D115" i="16" s="1"/>
  <c r="F117" i="16"/>
  <c r="E116" i="16"/>
  <c r="G232" i="16"/>
  <c r="F232" i="16"/>
  <c r="E231" i="16"/>
  <c r="G30" i="19"/>
  <c r="F30" i="19"/>
  <c r="G29" i="19"/>
  <c r="F29" i="19"/>
  <c r="E28" i="19"/>
  <c r="D28" i="19"/>
  <c r="D27" i="19" s="1"/>
  <c r="C28" i="19"/>
  <c r="C27" i="19" s="1"/>
  <c r="G26" i="19"/>
  <c r="F26" i="19"/>
  <c r="E25" i="19"/>
  <c r="D25" i="19"/>
  <c r="D24" i="19" s="1"/>
  <c r="G23" i="19"/>
  <c r="F23" i="19"/>
  <c r="G22" i="19"/>
  <c r="F22" i="19"/>
  <c r="E21" i="19"/>
  <c r="D21" i="19"/>
  <c r="D20" i="19" s="1"/>
  <c r="G19" i="19"/>
  <c r="F19" i="19"/>
  <c r="E18" i="19"/>
  <c r="D18" i="19"/>
  <c r="G16" i="19"/>
  <c r="F16" i="19"/>
  <c r="E15" i="19"/>
  <c r="D15" i="19"/>
  <c r="G14" i="19"/>
  <c r="F14" i="19"/>
  <c r="G13" i="19"/>
  <c r="F13" i="19"/>
  <c r="E12" i="19"/>
  <c r="D12" i="19"/>
  <c r="G77" i="18"/>
  <c r="F77" i="18"/>
  <c r="E76" i="18"/>
  <c r="D76" i="18"/>
  <c r="G75" i="18"/>
  <c r="F75" i="18"/>
  <c r="E74" i="18"/>
  <c r="D74" i="18"/>
  <c r="G74" i="18" s="1"/>
  <c r="F74" i="18"/>
  <c r="G73" i="18"/>
  <c r="F73" i="18"/>
  <c r="E72" i="18"/>
  <c r="D72" i="18"/>
  <c r="G71" i="18"/>
  <c r="F71" i="18"/>
  <c r="G70" i="18"/>
  <c r="F70" i="18"/>
  <c r="G69" i="18"/>
  <c r="F69" i="18"/>
  <c r="G68" i="18"/>
  <c r="F68" i="18"/>
  <c r="G67" i="18"/>
  <c r="F67" i="18"/>
  <c r="G66" i="18"/>
  <c r="F66" i="18"/>
  <c r="G65" i="18"/>
  <c r="F65" i="18"/>
  <c r="E64" i="18"/>
  <c r="E63" i="18" s="1"/>
  <c r="D64" i="18"/>
  <c r="G61" i="18"/>
  <c r="F61" i="18"/>
  <c r="E60" i="18"/>
  <c r="D60" i="18"/>
  <c r="D59" i="18"/>
  <c r="G58" i="18"/>
  <c r="F58" i="18"/>
  <c r="E57" i="18"/>
  <c r="D57" i="18"/>
  <c r="D56" i="18"/>
  <c r="G54" i="18"/>
  <c r="F54" i="18"/>
  <c r="D52" i="18"/>
  <c r="G51" i="18"/>
  <c r="F51" i="18"/>
  <c r="G49" i="18"/>
  <c r="F49" i="18"/>
  <c r="G48" i="18"/>
  <c r="F48" i="18"/>
  <c r="G47" i="18"/>
  <c r="F47" i="18"/>
  <c r="D45" i="18"/>
  <c r="G44" i="18"/>
  <c r="F44" i="18"/>
  <c r="E43" i="18"/>
  <c r="F43" i="18" s="1"/>
  <c r="D43" i="18"/>
  <c r="G42" i="18"/>
  <c r="F42" i="18"/>
  <c r="G41" i="18"/>
  <c r="F41" i="18"/>
  <c r="G40" i="18"/>
  <c r="F40" i="18"/>
  <c r="G39" i="18"/>
  <c r="F39" i="18"/>
  <c r="G38" i="18"/>
  <c r="F38" i="18"/>
  <c r="G37" i="18"/>
  <c r="F37" i="18"/>
  <c r="G36" i="18"/>
  <c r="F36" i="18"/>
  <c r="G35" i="18"/>
  <c r="F35" i="18"/>
  <c r="E34" i="18"/>
  <c r="F34" i="18" s="1"/>
  <c r="D34" i="18"/>
  <c r="G33" i="18"/>
  <c r="F33" i="18"/>
  <c r="G32" i="18"/>
  <c r="F32" i="18"/>
  <c r="G31" i="18"/>
  <c r="F31" i="18"/>
  <c r="G30" i="18"/>
  <c r="F30" i="18"/>
  <c r="G29" i="18"/>
  <c r="F29" i="18"/>
  <c r="E28" i="18"/>
  <c r="F28" i="18" s="1"/>
  <c r="D28" i="18"/>
  <c r="G27" i="18"/>
  <c r="F27" i="18"/>
  <c r="G26" i="18"/>
  <c r="F26" i="18"/>
  <c r="G25" i="18"/>
  <c r="F25" i="18"/>
  <c r="G24" i="18"/>
  <c r="F24" i="18"/>
  <c r="E23" i="18"/>
  <c r="G20" i="18"/>
  <c r="F20" i="18"/>
  <c r="G19" i="18"/>
  <c r="F19" i="18"/>
  <c r="G17" i="18"/>
  <c r="F17" i="18"/>
  <c r="D16" i="18"/>
  <c r="G15" i="18"/>
  <c r="F15" i="18"/>
  <c r="G14" i="18"/>
  <c r="F14" i="18"/>
  <c r="G13" i="18"/>
  <c r="F13" i="18"/>
  <c r="E12" i="18"/>
  <c r="D12" i="18"/>
  <c r="F23" i="18" l="1"/>
  <c r="E22" i="18"/>
  <c r="G76" i="18"/>
  <c r="G57" i="18"/>
  <c r="G12" i="18"/>
  <c r="E11" i="18"/>
  <c r="F11" i="18" s="1"/>
  <c r="G72" i="18"/>
  <c r="F64" i="18"/>
  <c r="F12" i="18"/>
  <c r="G18" i="18"/>
  <c r="F18" i="18"/>
  <c r="G43" i="18"/>
  <c r="G60" i="18"/>
  <c r="F76" i="18"/>
  <c r="G34" i="18"/>
  <c r="D22" i="18"/>
  <c r="D63" i="18"/>
  <c r="D62" i="18" s="1"/>
  <c r="G64" i="18"/>
  <c r="G53" i="18"/>
  <c r="G45" i="18"/>
  <c r="G28" i="18"/>
  <c r="D11" i="18"/>
  <c r="G116" i="16"/>
  <c r="F116" i="16"/>
  <c r="E115" i="16"/>
  <c r="F231" i="16"/>
  <c r="E230" i="16"/>
  <c r="E229" i="16" s="1"/>
  <c r="G231" i="16"/>
  <c r="G21" i="19"/>
  <c r="F28" i="19"/>
  <c r="F12" i="19"/>
  <c r="F25" i="19"/>
  <c r="G12" i="19"/>
  <c r="G18" i="19"/>
  <c r="G15" i="19"/>
  <c r="G25" i="19"/>
  <c r="G28" i="19"/>
  <c r="D11" i="19"/>
  <c r="D10" i="19" s="1"/>
  <c r="D9" i="19" s="1"/>
  <c r="F15" i="19"/>
  <c r="F18" i="19"/>
  <c r="E20" i="19"/>
  <c r="F21" i="19"/>
  <c r="E11" i="19"/>
  <c r="E24" i="19"/>
  <c r="E27" i="19"/>
  <c r="F16" i="18"/>
  <c r="G16" i="18"/>
  <c r="G23" i="18"/>
  <c r="F45" i="18"/>
  <c r="E52" i="18"/>
  <c r="E10" i="18" s="1"/>
  <c r="F53" i="18"/>
  <c r="E56" i="18"/>
  <c r="F57" i="18"/>
  <c r="E59" i="18"/>
  <c r="F60" i="18"/>
  <c r="E62" i="18"/>
  <c r="F63" i="18"/>
  <c r="F72" i="18"/>
  <c r="G11" i="18" l="1"/>
  <c r="D10" i="18"/>
  <c r="D9" i="18" s="1"/>
  <c r="D7" i="18" s="1"/>
  <c r="G63" i="18"/>
  <c r="G115" i="16"/>
  <c r="F115" i="16"/>
  <c r="F230" i="16"/>
  <c r="G230" i="16"/>
  <c r="D8" i="19"/>
  <c r="D7" i="19" s="1"/>
  <c r="G20" i="19"/>
  <c r="F20" i="19"/>
  <c r="G27" i="19"/>
  <c r="F27" i="19"/>
  <c r="G24" i="19"/>
  <c r="F24" i="19"/>
  <c r="G11" i="19"/>
  <c r="F11" i="19"/>
  <c r="E10" i="19"/>
  <c r="F56" i="18"/>
  <c r="G56" i="18"/>
  <c r="G62" i="18"/>
  <c r="F62" i="18"/>
  <c r="F52" i="18"/>
  <c r="G52" i="18"/>
  <c r="G59" i="18"/>
  <c r="F59" i="18"/>
  <c r="F22" i="18"/>
  <c r="G22" i="18"/>
  <c r="D6" i="19" l="1"/>
  <c r="D8" i="18"/>
  <c r="D6" i="18" s="1"/>
  <c r="G229" i="16"/>
  <c r="F229" i="16"/>
  <c r="E228" i="16"/>
  <c r="G10" i="19"/>
  <c r="E8" i="19"/>
  <c r="E7" i="19" s="1"/>
  <c r="F10" i="19"/>
  <c r="E9" i="19"/>
  <c r="G10" i="18"/>
  <c r="F10" i="18"/>
  <c r="E9" i="18"/>
  <c r="E6" i="19" l="1"/>
  <c r="F7" i="19"/>
  <c r="G7" i="19"/>
  <c r="D5" i="19"/>
  <c r="G6" i="19"/>
  <c r="E8" i="18"/>
  <c r="E7" i="18"/>
  <c r="D5" i="18"/>
  <c r="G228" i="16"/>
  <c r="F228" i="16"/>
  <c r="F9" i="19"/>
  <c r="G9" i="19"/>
  <c r="G8" i="19"/>
  <c r="F8" i="19"/>
  <c r="G9" i="18"/>
  <c r="F9" i="18"/>
  <c r="F6" i="19" l="1"/>
  <c r="E5" i="19"/>
  <c r="F5" i="19" s="1"/>
  <c r="F7" i="18"/>
  <c r="G7" i="18"/>
  <c r="F8" i="18"/>
  <c r="E6" i="18"/>
  <c r="E5" i="18"/>
  <c r="F5" i="18" s="1"/>
  <c r="G8" i="18"/>
  <c r="F56" i="11"/>
  <c r="G56" i="11"/>
  <c r="F65" i="11"/>
  <c r="G65" i="11"/>
  <c r="F49" i="11"/>
  <c r="G49" i="11"/>
  <c r="G5" i="19" l="1"/>
  <c r="F6" i="18"/>
  <c r="G6" i="18"/>
  <c r="G5" i="18"/>
  <c r="G255" i="16" l="1"/>
  <c r="F255" i="16"/>
  <c r="E254" i="16"/>
  <c r="D254" i="16"/>
  <c r="D251" i="16" s="1"/>
  <c r="G253" i="16"/>
  <c r="F253" i="16"/>
  <c r="E252" i="16"/>
  <c r="D252" i="16"/>
  <c r="G250" i="16"/>
  <c r="F250" i="16"/>
  <c r="G249" i="16"/>
  <c r="F249" i="16"/>
  <c r="E248" i="16"/>
  <c r="D248" i="16"/>
  <c r="G247" i="16"/>
  <c r="F247" i="16"/>
  <c r="E246" i="16"/>
  <c r="F246" i="16" s="1"/>
  <c r="D246" i="16"/>
  <c r="G245" i="16"/>
  <c r="F245" i="16"/>
  <c r="G244" i="16"/>
  <c r="F244" i="16"/>
  <c r="G243" i="16"/>
  <c r="F243" i="16"/>
  <c r="E242" i="16"/>
  <c r="D242" i="16"/>
  <c r="G219" i="16"/>
  <c r="F219" i="16"/>
  <c r="G218" i="16"/>
  <c r="F218" i="16"/>
  <c r="E217" i="16"/>
  <c r="D217" i="16"/>
  <c r="D216" i="16" s="1"/>
  <c r="D215" i="16" s="1"/>
  <c r="G214" i="16"/>
  <c r="F214" i="16"/>
  <c r="G213" i="16"/>
  <c r="F213" i="16"/>
  <c r="E212" i="16"/>
  <c r="D212" i="16"/>
  <c r="G211" i="16"/>
  <c r="F211" i="16"/>
  <c r="G210" i="16"/>
  <c r="F210" i="16"/>
  <c r="E209" i="16"/>
  <c r="D209" i="16"/>
  <c r="G208" i="16"/>
  <c r="F208" i="16"/>
  <c r="G207" i="16"/>
  <c r="F207" i="16"/>
  <c r="G206" i="16"/>
  <c r="F206" i="16"/>
  <c r="E205" i="16"/>
  <c r="D205" i="16"/>
  <c r="G196" i="16"/>
  <c r="F196" i="16"/>
  <c r="E195" i="16"/>
  <c r="D195" i="16"/>
  <c r="G194" i="16"/>
  <c r="F194" i="16"/>
  <c r="E193" i="16"/>
  <c r="D193" i="16"/>
  <c r="G192" i="16"/>
  <c r="F192" i="16"/>
  <c r="E191" i="16"/>
  <c r="E190" i="16" s="1"/>
  <c r="D191" i="16"/>
  <c r="G184" i="16"/>
  <c r="F184" i="16"/>
  <c r="E183" i="16"/>
  <c r="D183" i="16"/>
  <c r="G182" i="16"/>
  <c r="F182" i="16"/>
  <c r="E181" i="16"/>
  <c r="D181" i="16"/>
  <c r="G174" i="16"/>
  <c r="F174" i="16"/>
  <c r="E173" i="16"/>
  <c r="D173" i="16"/>
  <c r="D172" i="16" s="1"/>
  <c r="G171" i="16"/>
  <c r="F171" i="16"/>
  <c r="E170" i="16"/>
  <c r="D170" i="16"/>
  <c r="G169" i="16"/>
  <c r="F169" i="16"/>
  <c r="E168" i="16"/>
  <c r="D168" i="16"/>
  <c r="G167" i="16"/>
  <c r="F167" i="16"/>
  <c r="E166" i="16"/>
  <c r="D166" i="16"/>
  <c r="G159" i="16"/>
  <c r="F159" i="16"/>
  <c r="E158" i="16"/>
  <c r="E157" i="16" s="1"/>
  <c r="D158" i="16"/>
  <c r="D157" i="16" s="1"/>
  <c r="G156" i="16"/>
  <c r="F156" i="16"/>
  <c r="E155" i="16"/>
  <c r="D155" i="16"/>
  <c r="E153" i="16"/>
  <c r="D153" i="16"/>
  <c r="G152" i="16"/>
  <c r="F152" i="16"/>
  <c r="E151" i="16"/>
  <c r="E150" i="16" s="1"/>
  <c r="D151" i="16"/>
  <c r="G144" i="16"/>
  <c r="F144" i="16"/>
  <c r="E143" i="16"/>
  <c r="D143" i="16"/>
  <c r="D142" i="16" s="1"/>
  <c r="D141" i="16" s="1"/>
  <c r="D140" i="16" s="1"/>
  <c r="G114" i="16"/>
  <c r="F114" i="16"/>
  <c r="E113" i="16"/>
  <c r="D113" i="16"/>
  <c r="G112" i="16"/>
  <c r="F112" i="16"/>
  <c r="G111" i="16"/>
  <c r="F111" i="16"/>
  <c r="E110" i="16"/>
  <c r="D110" i="16"/>
  <c r="G107" i="16"/>
  <c r="F107" i="16"/>
  <c r="E106" i="16"/>
  <c r="D106" i="16"/>
  <c r="G105" i="16"/>
  <c r="F105" i="16"/>
  <c r="E104" i="16"/>
  <c r="D104" i="16"/>
  <c r="G103" i="16"/>
  <c r="F103" i="16"/>
  <c r="G102" i="16"/>
  <c r="F102" i="16"/>
  <c r="E101" i="16"/>
  <c r="E100" i="16" s="1"/>
  <c r="E99" i="16" s="1"/>
  <c r="D101" i="16"/>
  <c r="G96" i="16"/>
  <c r="F96" i="16"/>
  <c r="G95" i="16"/>
  <c r="F95" i="16"/>
  <c r="G94" i="16"/>
  <c r="F94" i="16"/>
  <c r="G93" i="16"/>
  <c r="F93" i="16"/>
  <c r="G92" i="16"/>
  <c r="F92" i="16"/>
  <c r="G91" i="16"/>
  <c r="F91" i="16"/>
  <c r="E90" i="16"/>
  <c r="E89" i="16" s="1"/>
  <c r="D90" i="16"/>
  <c r="D89" i="16" s="1"/>
  <c r="D88" i="16" s="1"/>
  <c r="G85" i="16"/>
  <c r="F85" i="16"/>
  <c r="G84" i="16"/>
  <c r="F84" i="16"/>
  <c r="E83" i="16"/>
  <c r="D83" i="16"/>
  <c r="G82" i="16"/>
  <c r="F82" i="16"/>
  <c r="G81" i="16"/>
  <c r="F81" i="16"/>
  <c r="E80" i="16"/>
  <c r="D80" i="16"/>
  <c r="G79" i="16"/>
  <c r="F79" i="16"/>
  <c r="E78" i="16"/>
  <c r="D78" i="16"/>
  <c r="G73" i="16"/>
  <c r="F73" i="16"/>
  <c r="E72" i="16"/>
  <c r="D72" i="16"/>
  <c r="D71" i="16" s="1"/>
  <c r="D70" i="16" s="1"/>
  <c r="D69" i="16" s="1"/>
  <c r="G66" i="16"/>
  <c r="F66" i="16"/>
  <c r="E65" i="16"/>
  <c r="D65" i="16"/>
  <c r="G64" i="16"/>
  <c r="F64" i="16"/>
  <c r="E63" i="16"/>
  <c r="D63" i="16"/>
  <c r="G56" i="16"/>
  <c r="F56" i="16"/>
  <c r="E55" i="16"/>
  <c r="E54" i="16" s="1"/>
  <c r="D55" i="16"/>
  <c r="D54" i="16" s="1"/>
  <c r="G53" i="16"/>
  <c r="F53" i="16"/>
  <c r="G52" i="16"/>
  <c r="F52" i="16"/>
  <c r="G51" i="16"/>
  <c r="F51" i="16"/>
  <c r="G50" i="16"/>
  <c r="F50" i="16"/>
  <c r="E49" i="16"/>
  <c r="D49" i="16"/>
  <c r="G48" i="16"/>
  <c r="F48" i="16"/>
  <c r="G47" i="16"/>
  <c r="F47" i="16"/>
  <c r="G46" i="16"/>
  <c r="F46" i="16"/>
  <c r="G45" i="16"/>
  <c r="F45" i="16"/>
  <c r="G44" i="16"/>
  <c r="F44" i="16"/>
  <c r="G43" i="16"/>
  <c r="F43" i="16"/>
  <c r="G42" i="16"/>
  <c r="F42" i="16"/>
  <c r="E41" i="16"/>
  <c r="D41" i="16"/>
  <c r="G40" i="16"/>
  <c r="F40" i="16"/>
  <c r="G39" i="16"/>
  <c r="F39" i="16"/>
  <c r="G38" i="16"/>
  <c r="F38" i="16"/>
  <c r="G37" i="16"/>
  <c r="F37" i="16"/>
  <c r="G36" i="16"/>
  <c r="F36" i="16"/>
  <c r="E35" i="16"/>
  <c r="D35" i="16"/>
  <c r="G34" i="16"/>
  <c r="F34" i="16"/>
  <c r="G33" i="16"/>
  <c r="F33" i="16"/>
  <c r="G32" i="16"/>
  <c r="F32" i="16"/>
  <c r="G31" i="16"/>
  <c r="F31" i="16"/>
  <c r="E30" i="16"/>
  <c r="D30" i="16"/>
  <c r="G8" i="16"/>
  <c r="F8" i="16"/>
  <c r="E7" i="16"/>
  <c r="D7" i="16"/>
  <c r="C7" i="16"/>
  <c r="D139" i="16" l="1"/>
  <c r="D138" i="16" s="1"/>
  <c r="D137" i="16" s="1"/>
  <c r="G49" i="16"/>
  <c r="G80" i="16"/>
  <c r="D180" i="16"/>
  <c r="F65" i="16"/>
  <c r="F49" i="16"/>
  <c r="F80" i="16"/>
  <c r="G170" i="16"/>
  <c r="G30" i="16"/>
  <c r="F83" i="16"/>
  <c r="G252" i="16"/>
  <c r="G7" i="16"/>
  <c r="F183" i="16"/>
  <c r="F191" i="16"/>
  <c r="G155" i="16"/>
  <c r="F106" i="16"/>
  <c r="F110" i="16"/>
  <c r="G113" i="16"/>
  <c r="F155" i="16"/>
  <c r="C14" i="16"/>
  <c r="E29" i="16"/>
  <c r="E28" i="16" s="1"/>
  <c r="G65" i="16"/>
  <c r="G101" i="16"/>
  <c r="G151" i="16"/>
  <c r="F63" i="16"/>
  <c r="G106" i="16"/>
  <c r="D109" i="16"/>
  <c r="D108" i="16" s="1"/>
  <c r="G166" i="16"/>
  <c r="G183" i="16"/>
  <c r="F252" i="16"/>
  <c r="D190" i="16"/>
  <c r="D189" i="16" s="1"/>
  <c r="D188" i="16" s="1"/>
  <c r="D187" i="16" s="1"/>
  <c r="D186" i="16" s="1"/>
  <c r="D185" i="16" s="1"/>
  <c r="F242" i="16"/>
  <c r="F30" i="16"/>
  <c r="E180" i="16"/>
  <c r="E179" i="16" s="1"/>
  <c r="E178" i="16" s="1"/>
  <c r="G193" i="16"/>
  <c r="D150" i="16"/>
  <c r="D149" i="16" s="1"/>
  <c r="D148" i="16" s="1"/>
  <c r="D147" i="16" s="1"/>
  <c r="D146" i="16" s="1"/>
  <c r="F248" i="16"/>
  <c r="D241" i="16"/>
  <c r="D240" i="16" s="1"/>
  <c r="D239" i="16" s="1"/>
  <c r="D238" i="16" s="1"/>
  <c r="D237" i="16" s="1"/>
  <c r="D236" i="16" s="1"/>
  <c r="D235" i="16" s="1"/>
  <c r="G246" i="16"/>
  <c r="G157" i="16"/>
  <c r="D165" i="16"/>
  <c r="D164" i="16" s="1"/>
  <c r="D163" i="16" s="1"/>
  <c r="G158" i="16"/>
  <c r="G217" i="16"/>
  <c r="G212" i="16"/>
  <c r="D204" i="16"/>
  <c r="D203" i="16" s="1"/>
  <c r="D202" i="16" s="1"/>
  <c r="D201" i="16" s="1"/>
  <c r="D200" i="16" s="1"/>
  <c r="D199" i="16" s="1"/>
  <c r="G173" i="16"/>
  <c r="F158" i="16"/>
  <c r="G181" i="16"/>
  <c r="G191" i="16"/>
  <c r="D77" i="16"/>
  <c r="D76" i="16" s="1"/>
  <c r="D75" i="16" s="1"/>
  <c r="G54" i="16"/>
  <c r="G104" i="16"/>
  <c r="G89" i="16"/>
  <c r="G83" i="16"/>
  <c r="F55" i="16"/>
  <c r="D62" i="16"/>
  <c r="D61" i="16" s="1"/>
  <c r="D60" i="16" s="1"/>
  <c r="D59" i="16" s="1"/>
  <c r="D58" i="16" s="1"/>
  <c r="D57" i="16" s="1"/>
  <c r="G63" i="16"/>
  <c r="G41" i="16"/>
  <c r="D29" i="16"/>
  <c r="D28" i="16" s="1"/>
  <c r="D27" i="16" s="1"/>
  <c r="D26" i="16" s="1"/>
  <c r="D25" i="16" s="1"/>
  <c r="D24" i="16" s="1"/>
  <c r="G35" i="16"/>
  <c r="F72" i="16"/>
  <c r="F90" i="16"/>
  <c r="F7" i="16"/>
  <c r="E71" i="16"/>
  <c r="G72" i="16"/>
  <c r="F104" i="16"/>
  <c r="G110" i="16"/>
  <c r="F143" i="16"/>
  <c r="E142" i="16"/>
  <c r="G143" i="16"/>
  <c r="F151" i="16"/>
  <c r="E62" i="16"/>
  <c r="F113" i="16"/>
  <c r="F170" i="16"/>
  <c r="F181" i="16"/>
  <c r="G205" i="16"/>
  <c r="F35" i="16"/>
  <c r="F101" i="16"/>
  <c r="F157" i="16"/>
  <c r="F166" i="16"/>
  <c r="D179" i="16"/>
  <c r="D178" i="16" s="1"/>
  <c r="D177" i="16" s="1"/>
  <c r="D176" i="16" s="1"/>
  <c r="D175" i="16" s="1"/>
  <c r="F89" i="16"/>
  <c r="E88" i="16"/>
  <c r="F78" i="16"/>
  <c r="E77" i="16"/>
  <c r="D100" i="16"/>
  <c r="D99" i="16" s="1"/>
  <c r="F173" i="16"/>
  <c r="F209" i="16"/>
  <c r="G209" i="16"/>
  <c r="G254" i="16"/>
  <c r="F254" i="16"/>
  <c r="F168" i="16"/>
  <c r="G168" i="16"/>
  <c r="G78" i="16"/>
  <c r="E109" i="16"/>
  <c r="E165" i="16"/>
  <c r="F195" i="16"/>
  <c r="G195" i="16"/>
  <c r="F41" i="16"/>
  <c r="G55" i="16"/>
  <c r="G90" i="16"/>
  <c r="F193" i="16"/>
  <c r="F205" i="16"/>
  <c r="F212" i="16"/>
  <c r="E251" i="16"/>
  <c r="E172" i="16"/>
  <c r="E204" i="16"/>
  <c r="G242" i="16"/>
  <c r="G248" i="16"/>
  <c r="E216" i="16"/>
  <c r="F217" i="16"/>
  <c r="E241" i="16"/>
  <c r="D22" i="16" l="1"/>
  <c r="D162" i="16"/>
  <c r="D161" i="16" s="1"/>
  <c r="D160" i="16" s="1"/>
  <c r="D20" i="16"/>
  <c r="C10" i="16"/>
  <c r="C9" i="16" s="1"/>
  <c r="C13" i="16"/>
  <c r="F29" i="16"/>
  <c r="F180" i="16"/>
  <c r="G180" i="16"/>
  <c r="D98" i="16"/>
  <c r="D18" i="16" s="1"/>
  <c r="D17" i="16" s="1"/>
  <c r="C18" i="16"/>
  <c r="C17" i="16" s="1"/>
  <c r="F179" i="16"/>
  <c r="D145" i="16"/>
  <c r="D14" i="16"/>
  <c r="D13" i="16" s="1"/>
  <c r="C16" i="16"/>
  <c r="C15" i="16" s="1"/>
  <c r="D74" i="16"/>
  <c r="D16" i="16"/>
  <c r="D15" i="16" s="1"/>
  <c r="F54" i="16"/>
  <c r="D10" i="16"/>
  <c r="D9" i="16" s="1"/>
  <c r="G29" i="16"/>
  <c r="F204" i="16"/>
  <c r="E203" i="16"/>
  <c r="G204" i="16"/>
  <c r="F109" i="16"/>
  <c r="G109" i="16"/>
  <c r="E108" i="16"/>
  <c r="G150" i="16"/>
  <c r="E149" i="16"/>
  <c r="F150" i="16"/>
  <c r="E27" i="16"/>
  <c r="G28" i="16"/>
  <c r="D21" i="16"/>
  <c r="G179" i="16"/>
  <c r="G88" i="16"/>
  <c r="F88" i="16"/>
  <c r="D19" i="16"/>
  <c r="F241" i="16"/>
  <c r="E240" i="16"/>
  <c r="G241" i="16"/>
  <c r="G172" i="16"/>
  <c r="F172" i="16"/>
  <c r="G190" i="16"/>
  <c r="E189" i="16"/>
  <c r="F190" i="16"/>
  <c r="F142" i="16"/>
  <c r="E141" i="16"/>
  <c r="G142" i="16"/>
  <c r="G216" i="16"/>
  <c r="F216" i="16"/>
  <c r="E215" i="16"/>
  <c r="G251" i="16"/>
  <c r="F251" i="16"/>
  <c r="F165" i="16"/>
  <c r="E164" i="16"/>
  <c r="G165" i="16"/>
  <c r="G77" i="16"/>
  <c r="E76" i="16"/>
  <c r="F77" i="16"/>
  <c r="F100" i="16"/>
  <c r="G100" i="16"/>
  <c r="G178" i="16"/>
  <c r="E177" i="16"/>
  <c r="F178" i="16"/>
  <c r="G62" i="16"/>
  <c r="E61" i="16"/>
  <c r="F62" i="16"/>
  <c r="G71" i="16"/>
  <c r="E70" i="16"/>
  <c r="F71" i="16"/>
  <c r="F28" i="16" l="1"/>
  <c r="C6" i="16"/>
  <c r="C5" i="16" s="1"/>
  <c r="D97" i="16"/>
  <c r="D68" i="16" s="1"/>
  <c r="G70" i="16"/>
  <c r="E69" i="16"/>
  <c r="F70" i="16"/>
  <c r="F177" i="16"/>
  <c r="E176" i="16"/>
  <c r="G177" i="16"/>
  <c r="F76" i="16"/>
  <c r="G76" i="16"/>
  <c r="E75" i="16"/>
  <c r="G141" i="16"/>
  <c r="F141" i="16"/>
  <c r="E140" i="16"/>
  <c r="F215" i="16"/>
  <c r="G215" i="16"/>
  <c r="G240" i="16"/>
  <c r="F240" i="16"/>
  <c r="E239" i="16"/>
  <c r="F149" i="16"/>
  <c r="E148" i="16"/>
  <c r="G149" i="16"/>
  <c r="G99" i="16"/>
  <c r="F99" i="16"/>
  <c r="E98" i="16"/>
  <c r="F189" i="16"/>
  <c r="E188" i="16"/>
  <c r="G189" i="16"/>
  <c r="F164" i="16"/>
  <c r="E163" i="16"/>
  <c r="G164" i="16"/>
  <c r="G27" i="16"/>
  <c r="E26" i="16"/>
  <c r="F27" i="16"/>
  <c r="G108" i="16"/>
  <c r="F108" i="16"/>
  <c r="G203" i="16"/>
  <c r="F203" i="16"/>
  <c r="E202" i="16"/>
  <c r="E60" i="16"/>
  <c r="F61" i="16"/>
  <c r="G61" i="16"/>
  <c r="E22" i="16" l="1"/>
  <c r="E21" i="16" s="1"/>
  <c r="E20" i="16"/>
  <c r="E19" i="16" s="1"/>
  <c r="D67" i="16"/>
  <c r="D23" i="16" s="1"/>
  <c r="D6" i="16" s="1"/>
  <c r="D5" i="16" s="1"/>
  <c r="G60" i="16"/>
  <c r="F60" i="16"/>
  <c r="E59" i="16"/>
  <c r="G98" i="16"/>
  <c r="E97" i="16"/>
  <c r="E18" i="16"/>
  <c r="F98" i="16"/>
  <c r="G239" i="16"/>
  <c r="F239" i="16"/>
  <c r="E238" i="16"/>
  <c r="F176" i="16"/>
  <c r="E175" i="16"/>
  <c r="G176" i="16"/>
  <c r="E201" i="16"/>
  <c r="G202" i="16"/>
  <c r="F202" i="16"/>
  <c r="F26" i="16"/>
  <c r="G26" i="16"/>
  <c r="E25" i="16"/>
  <c r="F188" i="16"/>
  <c r="E187" i="16"/>
  <c r="G188" i="16"/>
  <c r="E10" i="16"/>
  <c r="G163" i="16"/>
  <c r="F163" i="16"/>
  <c r="E162" i="16"/>
  <c r="E161" i="16" s="1"/>
  <c r="E160" i="16" s="1"/>
  <c r="G75" i="16"/>
  <c r="E74" i="16"/>
  <c r="E68" i="16" s="1"/>
  <c r="F75" i="16"/>
  <c r="E16" i="16"/>
  <c r="G69" i="16"/>
  <c r="F69" i="16"/>
  <c r="F148" i="16"/>
  <c r="E147" i="16"/>
  <c r="E146" i="16" s="1"/>
  <c r="E14" i="16"/>
  <c r="G148" i="16"/>
  <c r="E139" i="16"/>
  <c r="G140" i="16"/>
  <c r="F140" i="16"/>
  <c r="D70" i="11"/>
  <c r="E67" i="16" l="1"/>
  <c r="F160" i="16"/>
  <c r="G160" i="16"/>
  <c r="G161" i="16"/>
  <c r="F161" i="16"/>
  <c r="G10" i="16"/>
  <c r="F10" i="16"/>
  <c r="F97" i="16"/>
  <c r="G97" i="16"/>
  <c r="E138" i="16"/>
  <c r="G139" i="16"/>
  <c r="F139" i="16"/>
  <c r="G14" i="16"/>
  <c r="F14" i="16"/>
  <c r="E13" i="16"/>
  <c r="G74" i="16"/>
  <c r="F74" i="16"/>
  <c r="G238" i="16"/>
  <c r="F238" i="16"/>
  <c r="E237" i="16"/>
  <c r="G22" i="16"/>
  <c r="F22" i="16"/>
  <c r="G147" i="16"/>
  <c r="F147" i="16"/>
  <c r="E186" i="16"/>
  <c r="G187" i="16"/>
  <c r="F187" i="16"/>
  <c r="F59" i="16"/>
  <c r="E58" i="16"/>
  <c r="G59" i="16"/>
  <c r="G162" i="16"/>
  <c r="F162" i="16"/>
  <c r="G201" i="16"/>
  <c r="F201" i="16"/>
  <c r="E200" i="16"/>
  <c r="F25" i="16"/>
  <c r="E24" i="16"/>
  <c r="G25" i="16"/>
  <c r="G20" i="16"/>
  <c r="F20" i="16"/>
  <c r="G16" i="16"/>
  <c r="F16" i="16"/>
  <c r="E15" i="16"/>
  <c r="G175" i="16"/>
  <c r="F175" i="16"/>
  <c r="F18" i="16"/>
  <c r="G18" i="16"/>
  <c r="E17" i="16"/>
  <c r="F17" i="16" l="1"/>
  <c r="G17" i="16"/>
  <c r="F24" i="16"/>
  <c r="G24" i="16"/>
  <c r="E145" i="16"/>
  <c r="G146" i="16"/>
  <c r="F146" i="16"/>
  <c r="G13" i="16"/>
  <c r="F13" i="16"/>
  <c r="G21" i="16"/>
  <c r="F21" i="16"/>
  <c r="F19" i="16"/>
  <c r="G19" i="16"/>
  <c r="G186" i="16"/>
  <c r="F186" i="16"/>
  <c r="E185" i="16"/>
  <c r="G68" i="16"/>
  <c r="F68" i="16"/>
  <c r="F200" i="16"/>
  <c r="E199" i="16"/>
  <c r="G200" i="16"/>
  <c r="G58" i="16"/>
  <c r="E57" i="16"/>
  <c r="E23" i="16" s="1"/>
  <c r="F58" i="16"/>
  <c r="G237" i="16"/>
  <c r="F237" i="16"/>
  <c r="E236" i="16"/>
  <c r="E9" i="16"/>
  <c r="F15" i="16"/>
  <c r="G15" i="16"/>
  <c r="G138" i="16"/>
  <c r="F138" i="16"/>
  <c r="E137" i="16"/>
  <c r="F185" i="16" l="1"/>
  <c r="G185" i="16"/>
  <c r="G57" i="16"/>
  <c r="F57" i="16"/>
  <c r="F9" i="16"/>
  <c r="G9" i="16"/>
  <c r="G137" i="16"/>
  <c r="F137" i="16"/>
  <c r="F236" i="16"/>
  <c r="E235" i="16"/>
  <c r="G236" i="16"/>
  <c r="G67" i="16"/>
  <c r="F67" i="16"/>
  <c r="F199" i="16"/>
  <c r="G199" i="16"/>
  <c r="G145" i="16"/>
  <c r="F145" i="16"/>
  <c r="F226" i="16" l="1"/>
  <c r="G226" i="16"/>
  <c r="E6" i="16"/>
  <c r="G23" i="16"/>
  <c r="F23" i="16"/>
  <c r="F235" i="16"/>
  <c r="G235" i="16"/>
  <c r="G225" i="16" l="1"/>
  <c r="F225" i="16"/>
  <c r="E5" i="16"/>
  <c r="G6" i="16"/>
  <c r="F6" i="16"/>
  <c r="F224" i="16" l="1"/>
  <c r="G224" i="16"/>
  <c r="F5" i="16"/>
  <c r="G5" i="16"/>
  <c r="G223" i="16" l="1"/>
  <c r="F223" i="16"/>
  <c r="G222" i="16" l="1"/>
  <c r="F222" i="16"/>
  <c r="F221" i="16" l="1"/>
  <c r="G221" i="16"/>
  <c r="F220" i="16" l="1"/>
  <c r="G220" i="16"/>
  <c r="D11" i="11" l="1"/>
  <c r="D13" i="11"/>
  <c r="E23" i="11"/>
  <c r="G72" i="11"/>
  <c r="F72" i="11"/>
  <c r="G71" i="11"/>
  <c r="F71" i="11"/>
  <c r="E70" i="11"/>
  <c r="D69" i="11"/>
  <c r="G64" i="11"/>
  <c r="F64" i="11"/>
  <c r="F63" i="11"/>
  <c r="D63" i="11"/>
  <c r="G62" i="11"/>
  <c r="F62" i="11"/>
  <c r="E61" i="11"/>
  <c r="D61" i="11"/>
  <c r="D60" i="11" s="1"/>
  <c r="G55" i="11"/>
  <c r="F55" i="11"/>
  <c r="E53" i="11"/>
  <c r="F53" i="11" s="1"/>
  <c r="D54" i="11"/>
  <c r="D53" i="11" s="1"/>
  <c r="D52" i="11" s="1"/>
  <c r="G48" i="11"/>
  <c r="F48" i="11"/>
  <c r="E47" i="11"/>
  <c r="F47" i="11" s="1"/>
  <c r="D47" i="11"/>
  <c r="D46" i="11" s="1"/>
  <c r="D45" i="11" s="1"/>
  <c r="D44" i="11" s="1"/>
  <c r="D43" i="11" s="1"/>
  <c r="G42" i="11"/>
  <c r="F42" i="11"/>
  <c r="E41" i="11"/>
  <c r="D41" i="11"/>
  <c r="D40" i="11" s="1"/>
  <c r="D39" i="11" s="1"/>
  <c r="D38" i="11" s="1"/>
  <c r="D37" i="11" s="1"/>
  <c r="G36" i="11"/>
  <c r="F36" i="11"/>
  <c r="E35" i="11"/>
  <c r="D35" i="11"/>
  <c r="D34" i="11" s="1"/>
  <c r="D33" i="11" s="1"/>
  <c r="D32" i="11" s="1"/>
  <c r="D31" i="11" s="1"/>
  <c r="G30" i="11"/>
  <c r="F30" i="11"/>
  <c r="E29" i="11"/>
  <c r="F29" i="11" s="1"/>
  <c r="D29" i="11"/>
  <c r="D28" i="11" s="1"/>
  <c r="D27" i="11" s="1"/>
  <c r="D26" i="11" s="1"/>
  <c r="D25" i="11" s="1"/>
  <c r="G24" i="11"/>
  <c r="F24" i="11"/>
  <c r="D7" i="11"/>
  <c r="D21" i="11"/>
  <c r="G20" i="11"/>
  <c r="F20" i="11"/>
  <c r="E19" i="11"/>
  <c r="D19" i="11"/>
  <c r="D17" i="11"/>
  <c r="D15" i="11"/>
  <c r="G10" i="11"/>
  <c r="F10" i="11"/>
  <c r="E9" i="11"/>
  <c r="D9" i="11"/>
  <c r="D6" i="11" l="1"/>
  <c r="D5" i="11" s="1"/>
  <c r="G9" i="11"/>
  <c r="G35" i="11"/>
  <c r="G63" i="11"/>
  <c r="G19" i="11"/>
  <c r="G70" i="11"/>
  <c r="G23" i="11"/>
  <c r="G61" i="11"/>
  <c r="E34" i="11"/>
  <c r="F34" i="11" s="1"/>
  <c r="G41" i="11"/>
  <c r="F54" i="11"/>
  <c r="G54" i="11"/>
  <c r="F35" i="11"/>
  <c r="D58" i="11"/>
  <c r="D57" i="11" s="1"/>
  <c r="D59" i="11"/>
  <c r="D67" i="11"/>
  <c r="D66" i="11" s="1"/>
  <c r="D68" i="11"/>
  <c r="E28" i="11"/>
  <c r="E46" i="11"/>
  <c r="G47" i="11"/>
  <c r="E52" i="11"/>
  <c r="F9" i="11"/>
  <c r="F19" i="11"/>
  <c r="F23" i="11"/>
  <c r="F41" i="11"/>
  <c r="D51" i="11"/>
  <c r="D50" i="11" s="1"/>
  <c r="F61" i="11"/>
  <c r="F70" i="11"/>
  <c r="G29" i="11"/>
  <c r="G53" i="11"/>
  <c r="E8" i="11"/>
  <c r="E40" i="11"/>
  <c r="E51" i="11"/>
  <c r="E60" i="11"/>
  <c r="E69" i="11"/>
  <c r="G34" i="11" l="1"/>
  <c r="E33" i="11"/>
  <c r="F33" i="11" s="1"/>
  <c r="G69" i="11"/>
  <c r="E68" i="11"/>
  <c r="F69" i="11"/>
  <c r="E67" i="11"/>
  <c r="G60" i="11"/>
  <c r="E59" i="11"/>
  <c r="F60" i="11"/>
  <c r="E58" i="11"/>
  <c r="G28" i="11"/>
  <c r="E27" i="11"/>
  <c r="F28" i="11"/>
  <c r="G51" i="11"/>
  <c r="E50" i="11"/>
  <c r="E18" i="11" s="1"/>
  <c r="F51" i="11"/>
  <c r="G52" i="11"/>
  <c r="F52" i="11"/>
  <c r="G40" i="11"/>
  <c r="E39" i="11"/>
  <c r="F40" i="11"/>
  <c r="G8" i="11"/>
  <c r="E7" i="11"/>
  <c r="F8" i="11"/>
  <c r="G46" i="11"/>
  <c r="E45" i="11"/>
  <c r="F46" i="11"/>
  <c r="F18" i="11" l="1"/>
  <c r="E17" i="11"/>
  <c r="G18" i="11"/>
  <c r="E32" i="11"/>
  <c r="F32" i="11" s="1"/>
  <c r="G33" i="11"/>
  <c r="F50" i="11"/>
  <c r="G50" i="11"/>
  <c r="G45" i="11"/>
  <c r="E44" i="11"/>
  <c r="F45" i="11"/>
  <c r="F39" i="11"/>
  <c r="G39" i="11"/>
  <c r="E38" i="11"/>
  <c r="F59" i="11"/>
  <c r="G59" i="11"/>
  <c r="G27" i="11"/>
  <c r="E26" i="11"/>
  <c r="F27" i="11"/>
  <c r="F7" i="11"/>
  <c r="G7" i="11"/>
  <c r="G58" i="11"/>
  <c r="E57" i="11"/>
  <c r="F58" i="11"/>
  <c r="G67" i="11"/>
  <c r="E66" i="11"/>
  <c r="E22" i="11" s="1"/>
  <c r="F67" i="11"/>
  <c r="F68" i="11"/>
  <c r="G68" i="11"/>
  <c r="G22" i="11" l="1"/>
  <c r="F22" i="11"/>
  <c r="E21" i="11"/>
  <c r="F17" i="11"/>
  <c r="G17" i="11"/>
  <c r="E31" i="11"/>
  <c r="G32" i="11"/>
  <c r="G57" i="11"/>
  <c r="F57" i="11"/>
  <c r="F26" i="11"/>
  <c r="G26" i="11"/>
  <c r="E25" i="11"/>
  <c r="F44" i="11"/>
  <c r="G44" i="11"/>
  <c r="E43" i="11"/>
  <c r="E16" i="11" s="1"/>
  <c r="G66" i="11"/>
  <c r="F66" i="11"/>
  <c r="G38" i="11"/>
  <c r="E37" i="11"/>
  <c r="E14" i="11" s="1"/>
  <c r="F38" i="11"/>
  <c r="G21" i="11" l="1"/>
  <c r="F21" i="11"/>
  <c r="F31" i="11"/>
  <c r="E12" i="11"/>
  <c r="G16" i="11"/>
  <c r="E15" i="11"/>
  <c r="F16" i="11"/>
  <c r="G14" i="11"/>
  <c r="F14" i="11"/>
  <c r="E13" i="11"/>
  <c r="G31" i="11"/>
  <c r="G37" i="11"/>
  <c r="F37" i="11"/>
  <c r="G43" i="11"/>
  <c r="F43" i="11"/>
  <c r="G25" i="11"/>
  <c r="F25" i="11"/>
  <c r="G15" i="11" l="1"/>
  <c r="F15" i="11"/>
  <c r="G13" i="11"/>
  <c r="F13" i="11"/>
  <c r="E11" i="11"/>
  <c r="G12" i="11"/>
  <c r="F12" i="11"/>
  <c r="F11" i="11" l="1"/>
  <c r="G11" i="11"/>
  <c r="E6" i="11"/>
  <c r="F6" i="11" l="1"/>
  <c r="E5" i="11"/>
  <c r="G6" i="11"/>
  <c r="F5" i="11" l="1"/>
  <c r="G5" i="11"/>
</calcChain>
</file>

<file path=xl/sharedStrings.xml><?xml version="1.0" encoding="utf-8"?>
<sst xmlns="http://schemas.openxmlformats.org/spreadsheetml/2006/main" count="709" uniqueCount="168">
  <si>
    <t>Razdjel</t>
  </si>
  <si>
    <t>Program</t>
  </si>
  <si>
    <t>Aktivnost</t>
  </si>
  <si>
    <t>Brojčana oznaka</t>
  </si>
  <si>
    <t>Naziv računa</t>
  </si>
  <si>
    <t>Izvršenje 2021.</t>
  </si>
  <si>
    <t xml:space="preserve">Rashodi poslovanja </t>
  </si>
  <si>
    <t>Materijalni rashodi</t>
  </si>
  <si>
    <t>Naknade troškova zaposlenima</t>
  </si>
  <si>
    <t>Službena putovanja</t>
  </si>
  <si>
    <t>Indeks 5/4</t>
  </si>
  <si>
    <t>Naknade za prijevoz, za rad na terenu i odvojeni život</t>
  </si>
  <si>
    <t>Stručno usavršavanje zaposlenika</t>
  </si>
  <si>
    <t>Rashodi za materijal i energiju</t>
  </si>
  <si>
    <t>Uredski materijal i ostali materijalni rashodi</t>
  </si>
  <si>
    <t>Energija</t>
  </si>
  <si>
    <t>Materijal i dijelovi za tekuće i investicijsko održavanje</t>
  </si>
  <si>
    <t>Rashodi za usluge</t>
  </si>
  <si>
    <t>Usluge telefona, pošte i prijevoza</t>
  </si>
  <si>
    <t>Usluge tekućeg i investicijskog održavanja</t>
  </si>
  <si>
    <t>Usluge promidžbe i informiranja</t>
  </si>
  <si>
    <t>Zdravstvene i veterinarske usluge</t>
  </si>
  <si>
    <t>Računalne usluge</t>
  </si>
  <si>
    <t>Ostale usluge</t>
  </si>
  <si>
    <t>Ostali nespomenuti rashodi poslovanja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</si>
  <si>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</si>
  <si>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</si>
  <si>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</si>
  <si>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</si>
  <si>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</si>
  <si>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</si>
  <si>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 xml:space="preserve">Ostale naknade troškova </t>
  </si>
  <si>
    <t>Sitan inventar i auto gume</t>
  </si>
  <si>
    <t>Službena , radna i zaštitna odjeća i obuća</t>
  </si>
  <si>
    <t>Ostali nepomenuti rashodi poslovanja</t>
  </si>
  <si>
    <t>Indeks   5/3</t>
  </si>
  <si>
    <t>5000 R -UPRAVNI ODJEL ZA PROSVJETU,ZNANOST,KULTURU, SPORT I NOVE TEHNOLOGIJE</t>
  </si>
  <si>
    <t>1007-10 SREDNJEŠKOLSKO OBRAZOVANJE- STANDARD</t>
  </si>
  <si>
    <t>Funkcijska klasifikacija</t>
  </si>
  <si>
    <t>0922 Više srednjoškolsko obrazovanje</t>
  </si>
  <si>
    <t>Izvor financ.</t>
  </si>
  <si>
    <t>12 Sredstva za financiranje decentraliziranih funkcija</t>
  </si>
  <si>
    <t>1202 SŠ Sredstva za DEC funkcije</t>
  </si>
  <si>
    <t>1007 OSNOVNO I SREDNJEŠKOLSKO OBRAZOVANJE</t>
  </si>
  <si>
    <t>31 Vlastiti prihodi</t>
  </si>
  <si>
    <t>3102 SŠ Vlastiti prihodi</t>
  </si>
  <si>
    <t>Rashodi za nabavu nefinancijske imovine</t>
  </si>
  <si>
    <t>Rashodi za nabavu proizvedene dugotrajne imovine</t>
  </si>
  <si>
    <t>Postrojenja i oprema</t>
  </si>
  <si>
    <t>Uredska oprema i namještaj</t>
  </si>
  <si>
    <t>Komunikacijska oprema</t>
  </si>
  <si>
    <t>Oprema za održavanje i zaštitu</t>
  </si>
  <si>
    <t>Medicinska i laboratorijska oprema</t>
  </si>
  <si>
    <t>Instrumenti, uređaji i strojevi</t>
  </si>
  <si>
    <t>43 Ostali prihodi za posebne namjene</t>
  </si>
  <si>
    <t>4302 SŠ Prihodi posebne namjene</t>
  </si>
  <si>
    <t>Sportska i glazbena oprema</t>
  </si>
  <si>
    <t>Knjige, umjetnička djela i ostale izložbene vrijednosti</t>
  </si>
  <si>
    <t>Knjige</t>
  </si>
  <si>
    <t>52 Ostale pomoći</t>
  </si>
  <si>
    <t>5202 SŠ Pomoći iz proračuna</t>
  </si>
  <si>
    <t>1007-12 PODIZANJE KVALITETE I STANDARDA KROZ AKTIVNOSTI ŠKOLA</t>
  </si>
  <si>
    <t>11 Opći prihodi i primici ŠKŽ</t>
  </si>
  <si>
    <t>1100 ŠKŽ Opći prihodi i primici</t>
  </si>
  <si>
    <t>Uređaji,strojevi i oprema za ostale namjene</t>
  </si>
  <si>
    <t>15 Predfinanciranje EU projekata iz sr.ŠKŽ</t>
  </si>
  <si>
    <t>1502 SŠ predfinanc.EU projekata iz sredstava ŠKŽ</t>
  </si>
  <si>
    <t>Rashodi za zaposlene</t>
  </si>
  <si>
    <t>Plaće (Bruto)</t>
  </si>
  <si>
    <t>Plaće za redovan rad</t>
  </si>
  <si>
    <t>Doprinosi na plaće</t>
  </si>
  <si>
    <t>Doprinosi za obvezno zdravstveno osiguranje</t>
  </si>
  <si>
    <t>51 Pomoći EU</t>
  </si>
  <si>
    <t>5102 SŠ Pomoći EU</t>
  </si>
  <si>
    <t>1007-35 ZAJEDNO DO ZNANJA UZ VIŠEN ELANA II -SŠ</t>
  </si>
  <si>
    <t>Naknade građanima i kućanstvima na temelju osiguranja i druge naknade</t>
  </si>
  <si>
    <t>Naknade građanima i kućanstvima u novcu</t>
  </si>
  <si>
    <t>Intelektualne i osobne usluge</t>
  </si>
  <si>
    <t>1007-28 PRIJEVOZ UČENIKA S TEŠKOĆAMA -SŠ</t>
  </si>
  <si>
    <t>0922 Više srednješkolsko obrazovanje</t>
  </si>
  <si>
    <t>Naknade građanima i kućanstvima iz proračuna</t>
  </si>
  <si>
    <t>Naknade troškova osobama izvan radnog odnosa</t>
  </si>
  <si>
    <t>5202 Pomoći iz proračuna</t>
  </si>
  <si>
    <t>1007-52 ERASMUS+(SŠ LOVRE MONTI)</t>
  </si>
  <si>
    <t>5102Pomoći EU</t>
  </si>
  <si>
    <t>1007-53 JAČANJE KOMPETENCIJA STRUKOVNIH ZANIMANJA (SŠ LOVRE MONTI)</t>
  </si>
  <si>
    <t xml:space="preserve">Glava </t>
  </si>
  <si>
    <t>05004 DJELATNOST OSNOVNIH I SREDNJIH ŠKOLA IZVAN PRORAČUNA ŠKŽ</t>
  </si>
  <si>
    <t>1007-58 REDOVITA DJELATNOST ŠKOLA (EVIDENCIJSKI PRIHODI)-SŠ</t>
  </si>
  <si>
    <t xml:space="preserve">Aktivnosti </t>
  </si>
  <si>
    <t>1007-11 SREDNJEŠKOLSKO OBRAZOVANJE- OPERATIVNI PLAN</t>
  </si>
  <si>
    <t>1007-45 ŠKOLA ZA ŽIVOT-KURIKULARNA REFORMA/SŠ</t>
  </si>
  <si>
    <t>Ostali rashodi za zaposlene</t>
  </si>
  <si>
    <t>Plaće za posebne uvjete rada</t>
  </si>
  <si>
    <t>Doprinosi na mirovinsko osiguranje</t>
  </si>
  <si>
    <t>Plaće za prekovremeni rad</t>
  </si>
  <si>
    <t>1007-57 POVEĆANJE DAROVITOSTI LOVRE MONTIJA</t>
  </si>
  <si>
    <t>05003 SREDNJA ŠKOLA LOVRE MONTIJA</t>
  </si>
  <si>
    <t>Voditelj računovodstva:</t>
  </si>
  <si>
    <t>Slavica Stojak</t>
  </si>
  <si>
    <t>Ravnatelj:</t>
  </si>
  <si>
    <t>Mirko Antunović</t>
  </si>
  <si>
    <t>Doprinosi za mirovinsko osiguranje</t>
  </si>
  <si>
    <t xml:space="preserve">Prihodi poslovanja </t>
  </si>
  <si>
    <t>Pomoći iz inozemstva i od subjekata unutar općeg proračuna</t>
  </si>
  <si>
    <t>Pomoći iz proračunskim korisnicima iz proračuna koji im nije nadležan</t>
  </si>
  <si>
    <t>Tekuće pomoći  proračunskim korisnicima iz proračuna koji im nije nadležan</t>
  </si>
  <si>
    <t>Kapitalne pomoći  proračunskim korisnicima iz proračuna koji im nije nadležan</t>
  </si>
  <si>
    <t xml:space="preserve">Pomoći temeljem prijenosa EU sredstava </t>
  </si>
  <si>
    <t xml:space="preserve">Tekuće pomoći temeljem prijenosa EU sredstava </t>
  </si>
  <si>
    <t>Prijenosi između proračunskih korisnika istog proračuna</t>
  </si>
  <si>
    <t>Tekući prijenosi između proračunskih korisnika istog proračuna temeljem prijenosa EU</t>
  </si>
  <si>
    <t>Prihodi od upravnih i administrativnih pristojbi, pristojbi po pos.propisima i naknada</t>
  </si>
  <si>
    <t>Prihodi po posebnim propisima</t>
  </si>
  <si>
    <t>Ostali nespomenuti prihodi</t>
  </si>
  <si>
    <t>Prihodi od novčane naknade poslodavca zbog nezapošljavanja osoba sa invaliditetom</t>
  </si>
  <si>
    <t>Prihodi od prodaje proizvoda i robe te pruženih usluga i prihodi od donacija</t>
  </si>
  <si>
    <t xml:space="preserve">Prihodi od prodaje proizvoda i robe te pruženih usluga </t>
  </si>
  <si>
    <t>Prihodi od pruženih usluga</t>
  </si>
  <si>
    <t>Prihodi iz nadležnog proračuna i od HZZO-a na temelju ugovornih obaveza</t>
  </si>
  <si>
    <t>Prihodi iz nadležnog proračuna za financiranje redovite djelatnosti proračunskih korisnika</t>
  </si>
  <si>
    <t>Prihodi iz nadležnog proračuna za financiranje rashoda poslovanja</t>
  </si>
  <si>
    <t>Ukupno rashodi (3+4)</t>
  </si>
  <si>
    <t>Plaće (bruto)</t>
  </si>
  <si>
    <t>Prijevozna sredstva</t>
  </si>
  <si>
    <t>Prijevozna sredstva u cestovnom prometu</t>
  </si>
  <si>
    <t>Ostala nematerijalna proizvedena imovina</t>
  </si>
  <si>
    <t>Nematerijalna proizvedena imovina</t>
  </si>
  <si>
    <t>Doprinosi za obvezno zdrav.osiguranje</t>
  </si>
  <si>
    <t>Naknade osobama izvan ranog odnosa</t>
  </si>
  <si>
    <t>Prijenosi između prorač.korisnika istog proračuna</t>
  </si>
  <si>
    <t>SREDNJA ŠKOLA LOVRE MONTIJA</t>
  </si>
  <si>
    <t>Prihodi poslovanja</t>
  </si>
  <si>
    <t xml:space="preserve">Kapitalne pomoći iz državnog proračuna temeljem prijenosa EU sredstava </t>
  </si>
  <si>
    <t>SVEUKUPNO</t>
  </si>
  <si>
    <t>Regres za godišnji odmor</t>
  </si>
  <si>
    <t>Komunalne usluge</t>
  </si>
  <si>
    <t>UKUPNO (6)</t>
  </si>
  <si>
    <t>UKUPNO(Višak prenesini)</t>
  </si>
  <si>
    <t>Tekući prijenosi između korisnika istog proračuna temeljem prijenosa EU sredstava</t>
  </si>
  <si>
    <t>Ukupno prihodi (6)</t>
  </si>
  <si>
    <t>Ukupno  (6+9)</t>
  </si>
  <si>
    <t>09 Obrazovanje</t>
  </si>
  <si>
    <t>0921Niže srednješkolsko obrazovanje</t>
  </si>
  <si>
    <t>1007-70 KAPITALNA ULAGANJA I NABAVA OPREME U SREDNJEM ŠKOLSTVU</t>
  </si>
  <si>
    <t>12 SŠ Sredstva za financiranje DEC funkcija</t>
  </si>
  <si>
    <t>1202 SŠ Sredstva za DECfunkcije</t>
  </si>
  <si>
    <t>1007-78 FN ELEKTRANA -LOKALNI IZVORI ČISTE ENERGIJE -SŠ</t>
  </si>
  <si>
    <t>Tekući projekt</t>
  </si>
  <si>
    <t>1007-79 ZAJEDNO DO ZNANJA UZ VIŠE ELANA IV -SŠ</t>
  </si>
  <si>
    <t>15 Perdfinanciranje EU projekta iz sr.ŠKŽ</t>
  </si>
  <si>
    <t>Zatezne kamate</t>
  </si>
  <si>
    <t>Troškovi sudskih postupaka</t>
  </si>
  <si>
    <t>Ostale usluge tekućeg i investicijskog održavanja</t>
  </si>
  <si>
    <t>Doprinosi za obvezno osiguranje u slučaju nezaposl.</t>
  </si>
  <si>
    <t>IZVJEŠTAJ O IZVRŠENJU PREMA IZVORIMA FINANCIRANJA - RAZDOBLJE 1.1.2022.-30.06.2022.</t>
  </si>
  <si>
    <t>Izvorni plan 2022.</t>
  </si>
  <si>
    <t>Izvršenje 2022.</t>
  </si>
  <si>
    <r>
      <rPr>
        <b/>
        <sz val="11"/>
        <color theme="1"/>
        <rFont val="Calibri"/>
        <family val="2"/>
        <charset val="238"/>
        <scheme val="minor"/>
      </rPr>
      <t>Indeks</t>
    </r>
    <r>
      <rPr>
        <sz val="11"/>
        <color theme="1"/>
        <rFont val="Calibri"/>
        <family val="2"/>
        <charset val="238"/>
        <scheme val="minor"/>
      </rPr>
      <t xml:space="preserve">   (izvršenje 2022/ izvršenje 2021)  </t>
    </r>
    <r>
      <rPr>
        <b/>
        <sz val="11"/>
        <color theme="1"/>
        <rFont val="Calibri"/>
        <family val="2"/>
        <charset val="238"/>
        <scheme val="minor"/>
      </rPr>
      <t>5/3</t>
    </r>
  </si>
  <si>
    <r>
      <rPr>
        <b/>
        <sz val="11"/>
        <color theme="1"/>
        <rFont val="Calibri"/>
        <family val="2"/>
        <charset val="238"/>
        <scheme val="minor"/>
      </rPr>
      <t>Indeks</t>
    </r>
    <r>
      <rPr>
        <sz val="11"/>
        <color theme="1"/>
        <rFont val="Calibri"/>
        <family val="2"/>
        <charset val="238"/>
        <scheme val="minor"/>
      </rPr>
      <t xml:space="preserve">   (izvršenje 2022/  izvorni plan 2022)      </t>
    </r>
    <r>
      <rPr>
        <b/>
        <sz val="11"/>
        <color theme="1"/>
        <rFont val="Calibri"/>
        <family val="2"/>
        <charset val="238"/>
        <scheme val="minor"/>
      </rPr>
      <t>5/4</t>
    </r>
  </si>
  <si>
    <t>1202 SŠ predfinanc.EU projekata iz sredstava ŠKŽ</t>
  </si>
  <si>
    <t>IZVJEŠTAJ O IZVRŠENJU RASHODA PREMA FUNKCIJSKOJ KLASIFIKACIJI RAZDOBLJE 01.-06.2022.</t>
  </si>
  <si>
    <t>Doprinosi za obvezno osiguranje u slučaju nezaposlenosti</t>
  </si>
  <si>
    <t>Premije osiguranja</t>
  </si>
  <si>
    <t>IZVJEŠTAJ O IZVRŠENJU RASHODA PREMA EKONOMSKOJ KLASIFIKACIJI RAZDOBLJE 01.-06.2022.</t>
  </si>
  <si>
    <t>IZVJEŠTAJ O IZVRŠENJU PRIHODA PREMA IZVORIMA FINANCIRANJA - RAZDOBLJE 1.1.2022.-30.06.2022.</t>
  </si>
  <si>
    <t>IZVJEŠTAJ O IZVRŠENJU PRIHODA PREMA EKONOMSKOJ KLASIFIKACIJI RAZDOBLJE 01.01.2022.-30.06.2022.</t>
  </si>
  <si>
    <t>IZVJEŠTAJ O IZVRŠENJU PRIHODA PREMA FUNKCIJSKOJ KLASIFIKACIJI RAZDOBLJE 01.01.2022.-30.06.2022.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</si>
</sst>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rgb="FF000000"/>
      <name val="Arial-Bold+1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8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1" fillId="10" borderId="0" applyNumberFormat="0" applyBorder="0" applyAlignment="0" applyProtection="0"/>
    <xf numFmtId="0" fontId="12" fillId="18" borderId="5" applyNumberFormat="0" applyAlignment="0" applyProtection="0"/>
    <xf numFmtId="0" fontId="13" fillId="19" borderId="6" applyNumberFormat="0" applyAlignment="0" applyProtection="0"/>
    <xf numFmtId="0" fontId="1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11" borderId="5" applyNumberFormat="0" applyAlignment="0" applyProtection="0"/>
    <xf numFmtId="0" fontId="20" fillId="0" borderId="11" applyNumberFormat="0" applyFill="0" applyAlignment="0" applyProtection="0"/>
    <xf numFmtId="0" fontId="21" fillId="11" borderId="0" applyNumberFormat="0" applyBorder="0" applyAlignment="0" applyProtection="0"/>
    <xf numFmtId="0" fontId="22" fillId="6" borderId="4" applyNumberFormat="0" applyFont="0" applyAlignment="0" applyProtection="0"/>
    <xf numFmtId="0" fontId="23" fillId="18" borderId="10" applyNumberFormat="0" applyAlignment="0" applyProtection="0"/>
    <xf numFmtId="0" fontId="24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0" fillId="0" borderId="0" applyNumberFormat="0" applyFill="0" applyBorder="0" applyAlignment="0" applyProtection="0"/>
  </cellStyleXfs>
  <cellXfs count="93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Font="1" applyBorder="1" applyAlignment="1">
      <alignment horizontal="center" wrapText="1"/>
    </xf>
    <xf numFmtId="0" fontId="1" fillId="0" borderId="2" xfId="0" applyFont="1" applyBorder="1"/>
    <xf numFmtId="0" fontId="1" fillId="0" borderId="1" xfId="0" applyFont="1" applyFill="1" applyBorder="1"/>
    <xf numFmtId="2" fontId="0" fillId="0" borderId="1" xfId="0" applyNumberFormat="1" applyBorder="1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5" fillId="0" borderId="0" xfId="0" applyFont="1"/>
    <xf numFmtId="0" fontId="6" fillId="0" borderId="1" xfId="0" applyFont="1" applyBorder="1"/>
    <xf numFmtId="2" fontId="6" fillId="0" borderId="1" xfId="0" applyNumberFormat="1" applyFont="1" applyBorder="1"/>
    <xf numFmtId="0" fontId="6" fillId="0" borderId="1" xfId="0" applyFont="1" applyBorder="1" applyAlignment="1">
      <alignment wrapText="1"/>
    </xf>
    <xf numFmtId="0" fontId="7" fillId="0" borderId="0" xfId="0" applyFont="1"/>
    <xf numFmtId="0" fontId="3" fillId="0" borderId="0" xfId="0" applyFont="1"/>
    <xf numFmtId="2" fontId="0" fillId="0" borderId="1" xfId="0" applyNumberFormat="1" applyFont="1" applyBorder="1" applyAlignment="1">
      <alignment horizontal="center" wrapText="1"/>
    </xf>
    <xf numFmtId="0" fontId="0" fillId="0" borderId="3" xfId="0" applyBorder="1"/>
    <xf numFmtId="0" fontId="0" fillId="0" borderId="2" xfId="0" applyBorder="1"/>
    <xf numFmtId="0" fontId="6" fillId="0" borderId="1" xfId="0" applyFont="1" applyFill="1" applyBorder="1"/>
    <xf numFmtId="0" fontId="6" fillId="0" borderId="0" xfId="0" applyFont="1" applyBorder="1"/>
    <xf numFmtId="0" fontId="6" fillId="0" borderId="3" xfId="0" applyFont="1" applyBorder="1"/>
    <xf numFmtId="0" fontId="0" fillId="0" borderId="1" xfId="0" applyFont="1" applyFill="1" applyBorder="1"/>
    <xf numFmtId="0" fontId="6" fillId="0" borderId="3" xfId="0" applyFont="1" applyFill="1" applyBorder="1"/>
    <xf numFmtId="0" fontId="6" fillId="0" borderId="0" xfId="0" applyFont="1" applyBorder="1" applyAlignment="1">
      <alignment wrapText="1"/>
    </xf>
    <xf numFmtId="2" fontId="6" fillId="3" borderId="1" xfId="0" applyNumberFormat="1" applyFont="1" applyFill="1" applyBorder="1"/>
    <xf numFmtId="2" fontId="6" fillId="0" borderId="13" xfId="0" applyNumberFormat="1" applyFont="1" applyBorder="1"/>
    <xf numFmtId="2" fontId="6" fillId="0" borderId="13" xfId="0" applyNumberFormat="1" applyFont="1" applyBorder="1" applyAlignment="1">
      <alignment horizontal="right" wrapText="1"/>
    </xf>
    <xf numFmtId="0" fontId="2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6" fillId="0" borderId="13" xfId="0" applyFont="1" applyBorder="1"/>
    <xf numFmtId="0" fontId="1" fillId="0" borderId="13" xfId="0" applyFont="1" applyBorder="1" applyAlignment="1">
      <alignment vertical="center" wrapText="1"/>
    </xf>
    <xf numFmtId="2" fontId="6" fillId="3" borderId="13" xfId="0" applyNumberFormat="1" applyFont="1" applyFill="1" applyBorder="1"/>
    <xf numFmtId="0" fontId="0" fillId="0" borderId="13" xfId="0" applyFont="1" applyBorder="1" applyAlignment="1">
      <alignment vertical="center"/>
    </xf>
    <xf numFmtId="2" fontId="6" fillId="0" borderId="13" xfId="0" applyNumberFormat="1" applyFont="1" applyBorder="1" applyAlignment="1">
      <alignment wrapText="1"/>
    </xf>
    <xf numFmtId="0" fontId="0" fillId="0" borderId="13" xfId="0" applyBorder="1" applyAlignment="1">
      <alignment horizontal="center"/>
    </xf>
    <xf numFmtId="0" fontId="26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left"/>
    </xf>
    <xf numFmtId="0" fontId="0" fillId="2" borderId="13" xfId="0" applyFill="1" applyBorder="1" applyAlignment="1">
      <alignment horizontal="center"/>
    </xf>
    <xf numFmtId="0" fontId="7" fillId="20" borderId="0" xfId="0" applyFont="1" applyFill="1"/>
    <xf numFmtId="0" fontId="3" fillId="20" borderId="0" xfId="0" applyFont="1" applyFill="1"/>
    <xf numFmtId="0" fontId="2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2" fontId="0" fillId="0" borderId="13" xfId="0" applyNumberFormat="1" applyFont="1" applyBorder="1" applyAlignment="1">
      <alignment horizontal="right" wrapText="1"/>
    </xf>
    <xf numFmtId="0" fontId="6" fillId="0" borderId="13" xfId="0" applyFont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27" fillId="0" borderId="0" xfId="0" applyFont="1"/>
    <xf numFmtId="0" fontId="1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vertical="center" wrapText="1"/>
    </xf>
    <xf numFmtId="0" fontId="1" fillId="0" borderId="13" xfId="0" applyFont="1" applyBorder="1"/>
    <xf numFmtId="2" fontId="0" fillId="0" borderId="13" xfId="0" applyNumberFormat="1" applyBorder="1"/>
    <xf numFmtId="0" fontId="0" fillId="0" borderId="13" xfId="0" applyBorder="1"/>
    <xf numFmtId="0" fontId="1" fillId="0" borderId="13" xfId="0" applyFont="1" applyFill="1" applyBorder="1"/>
    <xf numFmtId="0" fontId="1" fillId="0" borderId="13" xfId="0" applyFont="1" applyBorder="1" applyAlignment="1">
      <alignment wrapText="1"/>
    </xf>
    <xf numFmtId="2" fontId="0" fillId="0" borderId="13" xfId="0" applyNumberFormat="1" applyBorder="1" applyAlignment="1">
      <alignment wrapText="1"/>
    </xf>
    <xf numFmtId="2" fontId="0" fillId="3" borderId="13" xfId="0" applyNumberFormat="1" applyFill="1" applyBorder="1"/>
    <xf numFmtId="0" fontId="1" fillId="0" borderId="13" xfId="0" applyFont="1" applyFill="1" applyBorder="1" applyAlignment="1">
      <alignment wrapText="1"/>
    </xf>
    <xf numFmtId="2" fontId="0" fillId="3" borderId="13" xfId="0" applyNumberFormat="1" applyFill="1" applyBorder="1" applyAlignment="1">
      <alignment wrapText="1"/>
    </xf>
    <xf numFmtId="2" fontId="0" fillId="0" borderId="13" xfId="0" applyNumberFormat="1" applyFont="1" applyBorder="1"/>
    <xf numFmtId="2" fontId="0" fillId="3" borderId="13" xfId="0" applyNumberFormat="1" applyFont="1" applyFill="1" applyBorder="1"/>
    <xf numFmtId="0" fontId="0" fillId="3" borderId="13" xfId="0" applyFont="1" applyFill="1" applyBorder="1"/>
    <xf numFmtId="0" fontId="0" fillId="0" borderId="13" xfId="0" applyFont="1" applyBorder="1"/>
    <xf numFmtId="2" fontId="0" fillId="0" borderId="13" xfId="0" applyNumberFormat="1" applyFont="1" applyBorder="1" applyAlignment="1">
      <alignment wrapText="1"/>
    </xf>
    <xf numFmtId="0" fontId="1" fillId="0" borderId="0" xfId="0" applyFont="1"/>
    <xf numFmtId="0" fontId="1" fillId="20" borderId="0" xfId="0" applyFont="1" applyFill="1"/>
    <xf numFmtId="0" fontId="27" fillId="20" borderId="0" xfId="0" applyFont="1" applyFill="1"/>
    <xf numFmtId="0" fontId="0" fillId="20" borderId="13" xfId="0" applyFill="1" applyBorder="1" applyAlignment="1">
      <alignment horizontal="center"/>
    </xf>
    <xf numFmtId="0" fontId="1" fillId="21" borderId="13" xfId="0" applyFont="1" applyFill="1" applyBorder="1"/>
    <xf numFmtId="0" fontId="1" fillId="21" borderId="13" xfId="0" applyFont="1" applyFill="1" applyBorder="1" applyAlignment="1">
      <alignment wrapText="1"/>
    </xf>
    <xf numFmtId="0" fontId="1" fillId="2" borderId="13" xfId="0" applyFont="1" applyFill="1" applyBorder="1"/>
    <xf numFmtId="2" fontId="0" fillId="2" borderId="13" xfId="0" applyNumberFormat="1" applyFont="1" applyFill="1" applyBorder="1"/>
    <xf numFmtId="2" fontId="0" fillId="2" borderId="13" xfId="0" applyNumberFormat="1" applyFill="1" applyBorder="1"/>
    <xf numFmtId="0" fontId="1" fillId="2" borderId="13" xfId="0" applyFont="1" applyFill="1" applyBorder="1" applyAlignment="1">
      <alignment wrapText="1"/>
    </xf>
    <xf numFmtId="0" fontId="1" fillId="0" borderId="0" xfId="0" applyFont="1" applyBorder="1"/>
    <xf numFmtId="0" fontId="1" fillId="0" borderId="0" xfId="0" applyFont="1" applyFill="1" applyBorder="1"/>
    <xf numFmtId="2" fontId="0" fillId="0" borderId="0" xfId="0" applyNumberFormat="1" applyBorder="1"/>
    <xf numFmtId="0" fontId="1" fillId="2" borderId="0" xfId="0" applyFont="1" applyFill="1"/>
    <xf numFmtId="2" fontId="6" fillId="2" borderId="13" xfId="0" applyNumberFormat="1" applyFont="1" applyFill="1" applyBorder="1"/>
    <xf numFmtId="0" fontId="3" fillId="2" borderId="0" xfId="0" applyFont="1" applyFill="1"/>
    <xf numFmtId="2" fontId="0" fillId="21" borderId="1" xfId="0" applyNumberFormat="1" applyFill="1" applyBorder="1"/>
    <xf numFmtId="2" fontId="6" fillId="21" borderId="1" xfId="0" applyNumberFormat="1" applyFont="1" applyFill="1" applyBorder="1"/>
    <xf numFmtId="2" fontId="6" fillId="21" borderId="13" xfId="0" applyNumberFormat="1" applyFont="1" applyFill="1" applyBorder="1" applyAlignment="1">
      <alignment wrapText="1"/>
    </xf>
    <xf numFmtId="0" fontId="0" fillId="3" borderId="1" xfId="0" applyFill="1" applyBorder="1"/>
    <xf numFmtId="2" fontId="0" fillId="0" borderId="13" xfId="0" applyNumberFormat="1" applyFont="1" applyBorder="1" applyAlignment="1">
      <alignment horizontal="center" wrapText="1"/>
    </xf>
    <xf numFmtId="0" fontId="28" fillId="20" borderId="0" xfId="0" applyFont="1" applyFill="1"/>
    <xf numFmtId="0" fontId="2" fillId="20" borderId="0" xfId="0" applyFont="1" applyFill="1"/>
    <xf numFmtId="0" fontId="2" fillId="0" borderId="0" xfId="0" applyFont="1"/>
  </cellXfs>
  <cellStyles count="43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ormalno" xfId="0" builtinId="0"/>
    <cellStyle name="Normalno 2" xfId="1"/>
    <cellStyle name="Note" xfId="38"/>
    <cellStyle name="Output" xfId="39"/>
    <cellStyle name="Title" xfId="40"/>
    <cellStyle name="Total" xfId="41"/>
    <cellStyle name="Warning Text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2"/>
  <sheetViews>
    <sheetView workbookViewId="0">
      <selection activeCell="L5" sqref="L5"/>
    </sheetView>
  </sheetViews>
  <sheetFormatPr defaultRowHeight="15.75"/>
  <cols>
    <col min="1" max="1" width="11.7109375" style="69" customWidth="1"/>
    <col min="2" max="2" width="50" customWidth="1"/>
    <col min="3" max="5" width="11.85546875" customWidth="1"/>
    <col min="6" max="6" width="9.85546875" customWidth="1"/>
    <col min="7" max="7" width="9.7109375" customWidth="1"/>
  </cols>
  <sheetData>
    <row r="1" spans="1:7" s="17" customFormat="1" ht="21">
      <c r="A1" s="71" t="s">
        <v>155</v>
      </c>
      <c r="B1" s="41"/>
      <c r="C1" s="42"/>
      <c r="D1" s="42"/>
      <c r="E1" s="42"/>
      <c r="F1" s="84"/>
    </row>
    <row r="2" spans="1:7" s="12" customFormat="1" ht="18" customHeight="1">
      <c r="A2" s="49" t="s">
        <v>131</v>
      </c>
      <c r="B2" s="16"/>
    </row>
    <row r="3" spans="1:7">
      <c r="A3" s="50">
        <v>1</v>
      </c>
      <c r="B3" s="51">
        <v>2</v>
      </c>
      <c r="C3" s="51">
        <v>3</v>
      </c>
      <c r="D3" s="51">
        <v>4</v>
      </c>
      <c r="E3" s="51">
        <v>5</v>
      </c>
      <c r="F3" s="51">
        <v>6</v>
      </c>
      <c r="G3" s="51">
        <v>7</v>
      </c>
    </row>
    <row r="4" spans="1:7" ht="105">
      <c r="A4" s="33" t="s">
        <v>3</v>
      </c>
      <c r="B4" s="52" t="s">
        <v>4</v>
      </c>
      <c r="C4" s="53" t="s">
        <v>5</v>
      </c>
      <c r="D4" s="53" t="s">
        <v>156</v>
      </c>
      <c r="E4" s="53" t="s">
        <v>157</v>
      </c>
      <c r="F4" s="54" t="s">
        <v>158</v>
      </c>
      <c r="G4" s="54" t="s">
        <v>159</v>
      </c>
    </row>
    <row r="5" spans="1:7" ht="45" customHeight="1">
      <c r="A5" s="55" t="s">
        <v>0</v>
      </c>
      <c r="B5" s="48" t="s">
        <v>36</v>
      </c>
      <c r="C5" s="56">
        <f>SUM(C6+C235)</f>
        <v>4532266</v>
      </c>
      <c r="D5" s="56">
        <f>SUM(D6+D235)</f>
        <v>11312268</v>
      </c>
      <c r="E5" s="56">
        <f>SUM(E6+E235)</f>
        <v>4878009.2700000005</v>
      </c>
      <c r="F5" s="56">
        <f t="shared" ref="F5:F10" si="0">SUM(E5/C5)*100</f>
        <v>107.62848583909242</v>
      </c>
      <c r="G5" s="56">
        <f t="shared" ref="G5:G10" si="1">SUM(E5/D5)*100</f>
        <v>43.121408279931138</v>
      </c>
    </row>
    <row r="6" spans="1:7">
      <c r="A6" s="55" t="s">
        <v>86</v>
      </c>
      <c r="B6" s="57" t="s">
        <v>97</v>
      </c>
      <c r="C6" s="56">
        <f>SUM(C23)</f>
        <v>881391</v>
      </c>
      <c r="D6" s="56">
        <f>SUM(D23)</f>
        <v>3170559</v>
      </c>
      <c r="E6" s="56">
        <f>SUM(E23)</f>
        <v>1127476.3799999999</v>
      </c>
      <c r="F6" s="56">
        <f t="shared" si="0"/>
        <v>127.92011490927409</v>
      </c>
      <c r="G6" s="56">
        <f t="shared" si="1"/>
        <v>35.560807415979326</v>
      </c>
    </row>
    <row r="7" spans="1:7">
      <c r="A7" s="55" t="s">
        <v>40</v>
      </c>
      <c r="B7" s="57" t="s">
        <v>62</v>
      </c>
      <c r="C7" s="56">
        <f>SUM(C8)</f>
        <v>5000</v>
      </c>
      <c r="D7" s="56">
        <f>SUM(D8)</f>
        <v>5000</v>
      </c>
      <c r="E7" s="56">
        <f>SUM(E8)</f>
        <v>0</v>
      </c>
      <c r="F7" s="56">
        <f t="shared" si="0"/>
        <v>0</v>
      </c>
      <c r="G7" s="56">
        <f t="shared" si="1"/>
        <v>0</v>
      </c>
    </row>
    <row r="8" spans="1:7">
      <c r="A8" s="55" t="s">
        <v>40</v>
      </c>
      <c r="B8" s="57" t="s">
        <v>63</v>
      </c>
      <c r="C8" s="56">
        <v>5000</v>
      </c>
      <c r="D8" s="56">
        <v>5000</v>
      </c>
      <c r="E8" s="56"/>
      <c r="F8" s="56">
        <f t="shared" si="0"/>
        <v>0</v>
      </c>
      <c r="G8" s="56">
        <f t="shared" si="1"/>
        <v>0</v>
      </c>
    </row>
    <row r="9" spans="1:7">
      <c r="A9" s="55" t="s">
        <v>40</v>
      </c>
      <c r="B9" s="57" t="s">
        <v>41</v>
      </c>
      <c r="C9" s="56">
        <f>SUM(C10+C58)</f>
        <v>496145</v>
      </c>
      <c r="D9" s="56">
        <f>SUM(D10+D58)</f>
        <v>2005857</v>
      </c>
      <c r="E9" s="56">
        <f>SUM(E10+E58)</f>
        <v>731168.80999999994</v>
      </c>
      <c r="F9" s="56">
        <f t="shared" si="0"/>
        <v>147.36998458112043</v>
      </c>
      <c r="G9" s="56">
        <f t="shared" si="1"/>
        <v>36.451691720795651</v>
      </c>
    </row>
    <row r="10" spans="1:7">
      <c r="A10" s="55" t="s">
        <v>40</v>
      </c>
      <c r="B10" s="57" t="s">
        <v>42</v>
      </c>
      <c r="C10" s="56">
        <f>SUM(C27+C60)</f>
        <v>468933</v>
      </c>
      <c r="D10" s="56">
        <f>SUM(D27+D60)</f>
        <v>1690183</v>
      </c>
      <c r="E10" s="56">
        <f>SUM(E27+E60)</f>
        <v>731168.80999999994</v>
      </c>
      <c r="F10" s="56">
        <f t="shared" si="0"/>
        <v>155.92180759298236</v>
      </c>
      <c r="G10" s="56">
        <f t="shared" si="1"/>
        <v>43.259742288261087</v>
      </c>
    </row>
    <row r="11" spans="1:7">
      <c r="A11" s="55" t="s">
        <v>40</v>
      </c>
      <c r="B11" s="58" t="s">
        <v>65</v>
      </c>
      <c r="C11" s="56"/>
      <c r="D11" s="56"/>
      <c r="E11" s="56"/>
      <c r="F11" s="56"/>
      <c r="G11" s="56"/>
    </row>
    <row r="12" spans="1:7">
      <c r="A12" s="55" t="s">
        <v>40</v>
      </c>
      <c r="B12" s="58" t="s">
        <v>160</v>
      </c>
      <c r="C12" s="56"/>
      <c r="D12" s="56"/>
      <c r="E12" s="56"/>
      <c r="F12" s="56"/>
      <c r="G12" s="56"/>
    </row>
    <row r="13" spans="1:7">
      <c r="A13" s="55" t="s">
        <v>40</v>
      </c>
      <c r="B13" s="58" t="s">
        <v>65</v>
      </c>
      <c r="C13" s="56">
        <f>SUM(C14+C60)</f>
        <v>68259</v>
      </c>
      <c r="D13" s="56">
        <f>SUM(D14+D60)</f>
        <v>397907</v>
      </c>
      <c r="E13" s="56">
        <f>SUM(E14)</f>
        <v>71906.13</v>
      </c>
      <c r="F13" s="56">
        <f t="shared" ref="F13:F23" si="2">SUM(E13/C13)*100</f>
        <v>105.34307563837737</v>
      </c>
      <c r="G13" s="56">
        <f t="shared" ref="G13:G23" si="3">SUM(E13/D13)*100</f>
        <v>18.071089475681504</v>
      </c>
    </row>
    <row r="14" spans="1:7">
      <c r="A14" s="55" t="s">
        <v>40</v>
      </c>
      <c r="B14" s="58" t="s">
        <v>66</v>
      </c>
      <c r="C14" s="56">
        <f>SUM(C148)</f>
        <v>41047</v>
      </c>
      <c r="D14" s="56">
        <f>SUM(D148)</f>
        <v>82233</v>
      </c>
      <c r="E14" s="56">
        <f>SUM(E148)</f>
        <v>71906.13</v>
      </c>
      <c r="F14" s="56">
        <f t="shared" si="2"/>
        <v>175.17998879333447</v>
      </c>
      <c r="G14" s="56">
        <f t="shared" si="3"/>
        <v>87.441939367407258</v>
      </c>
    </row>
    <row r="15" spans="1:7">
      <c r="A15" s="55" t="s">
        <v>40</v>
      </c>
      <c r="B15" s="58" t="s">
        <v>44</v>
      </c>
      <c r="C15" s="56">
        <f>SUM(C16)</f>
        <v>0</v>
      </c>
      <c r="D15" s="56">
        <f>SUM(D16)</f>
        <v>174530</v>
      </c>
      <c r="E15" s="56">
        <f>SUM(E16)</f>
        <v>24846.75</v>
      </c>
      <c r="F15" s="56" t="e">
        <f t="shared" si="2"/>
        <v>#DIV/0!</v>
      </c>
      <c r="G15" s="56">
        <f t="shared" si="3"/>
        <v>14.236377700108862</v>
      </c>
    </row>
    <row r="16" spans="1:7">
      <c r="A16" s="55" t="s">
        <v>40</v>
      </c>
      <c r="B16" s="58" t="s">
        <v>45</v>
      </c>
      <c r="C16" s="56">
        <f>SUM(C75)</f>
        <v>0</v>
      </c>
      <c r="D16" s="56">
        <f>SUM(D75)</f>
        <v>174530</v>
      </c>
      <c r="E16" s="56">
        <f>SUM(E75)</f>
        <v>24846.75</v>
      </c>
      <c r="F16" s="56" t="e">
        <f t="shared" si="2"/>
        <v>#DIV/0!</v>
      </c>
      <c r="G16" s="56">
        <f t="shared" si="3"/>
        <v>14.236377700108862</v>
      </c>
    </row>
    <row r="17" spans="1:7">
      <c r="A17" s="55" t="s">
        <v>40</v>
      </c>
      <c r="B17" s="58" t="s">
        <v>54</v>
      </c>
      <c r="C17" s="56">
        <f>SUM(C18)</f>
        <v>3000</v>
      </c>
      <c r="D17" s="56">
        <f>SUM(D18)</f>
        <v>85046</v>
      </c>
      <c r="E17" s="56">
        <f>SUM(E18)</f>
        <v>29259.8</v>
      </c>
      <c r="F17" s="56">
        <f t="shared" si="2"/>
        <v>975.32666666666671</v>
      </c>
      <c r="G17" s="56">
        <f t="shared" si="3"/>
        <v>34.404675116995506</v>
      </c>
    </row>
    <row r="18" spans="1:7">
      <c r="A18" s="55" t="s">
        <v>40</v>
      </c>
      <c r="B18" s="58" t="s">
        <v>55</v>
      </c>
      <c r="C18" s="56">
        <f>SUM(C98)</f>
        <v>3000</v>
      </c>
      <c r="D18" s="56">
        <f>SUM(D98)</f>
        <v>85046</v>
      </c>
      <c r="E18" s="56">
        <f>SUM(E98)</f>
        <v>29259.8</v>
      </c>
      <c r="F18" s="56">
        <f t="shared" si="2"/>
        <v>975.32666666666671</v>
      </c>
      <c r="G18" s="56">
        <f t="shared" si="3"/>
        <v>34.404675116995506</v>
      </c>
    </row>
    <row r="19" spans="1:7">
      <c r="A19" s="55" t="s">
        <v>40</v>
      </c>
      <c r="B19" s="58" t="s">
        <v>72</v>
      </c>
      <c r="C19" s="56">
        <f>SUM(C20)</f>
        <v>286176</v>
      </c>
      <c r="D19" s="56">
        <f>SUM(D20)</f>
        <v>201034</v>
      </c>
      <c r="E19" s="56">
        <f>SUM(E20)</f>
        <v>53565.270000000004</v>
      </c>
      <c r="F19" s="56">
        <f t="shared" si="2"/>
        <v>18.717596863468636</v>
      </c>
      <c r="G19" s="56">
        <f t="shared" si="3"/>
        <v>26.644880965408841</v>
      </c>
    </row>
    <row r="20" spans="1:7">
      <c r="A20" s="55" t="s">
        <v>40</v>
      </c>
      <c r="B20" s="58" t="s">
        <v>84</v>
      </c>
      <c r="C20" s="56">
        <f>SUM(C163+C188+C202+C256)</f>
        <v>286176</v>
      </c>
      <c r="D20" s="56">
        <f>SUM(D163+D188+D202)</f>
        <v>201034</v>
      </c>
      <c r="E20" s="56">
        <f>SUM(E163+E188+E202)</f>
        <v>53565.270000000004</v>
      </c>
      <c r="F20" s="56">
        <f t="shared" si="2"/>
        <v>18.717596863468636</v>
      </c>
      <c r="G20" s="56">
        <f t="shared" si="3"/>
        <v>26.644880965408841</v>
      </c>
    </row>
    <row r="21" spans="1:7">
      <c r="A21" s="55" t="s">
        <v>40</v>
      </c>
      <c r="B21" s="58" t="s">
        <v>59</v>
      </c>
      <c r="C21" s="56">
        <f>SUM(C22)</f>
        <v>60112</v>
      </c>
      <c r="D21" s="56">
        <f>SUM(D22)</f>
        <v>435414</v>
      </c>
      <c r="E21" s="56">
        <f>SUM(E22)</f>
        <v>216729.62</v>
      </c>
      <c r="F21" s="56">
        <f t="shared" si="2"/>
        <v>360.54301969656638</v>
      </c>
      <c r="G21" s="56">
        <f t="shared" si="3"/>
        <v>49.775528577399896</v>
      </c>
    </row>
    <row r="22" spans="1:7">
      <c r="A22" s="55" t="s">
        <v>40</v>
      </c>
      <c r="B22" s="58" t="s">
        <v>60</v>
      </c>
      <c r="C22" s="56">
        <f>SUM(C115+C137+C185)</f>
        <v>60112</v>
      </c>
      <c r="D22" s="56">
        <f>SUM(D115+D140+D178)</f>
        <v>435414</v>
      </c>
      <c r="E22" s="56">
        <f>SUM(E115+E140+E178)</f>
        <v>216729.62</v>
      </c>
      <c r="F22" s="56">
        <f t="shared" si="2"/>
        <v>360.54301969656638</v>
      </c>
      <c r="G22" s="56">
        <f t="shared" si="3"/>
        <v>49.775528577399896</v>
      </c>
    </row>
    <row r="23" spans="1:7">
      <c r="A23" s="55" t="s">
        <v>1</v>
      </c>
      <c r="B23" s="57" t="s">
        <v>43</v>
      </c>
      <c r="C23" s="56">
        <f>SUM(C24+C57+C67+C137+C145+C160+C175+C185+C199+C220+C228+C256)</f>
        <v>881391</v>
      </c>
      <c r="D23" s="56">
        <f>SUM(D24+D57+D67+D137+D145+D160+D175+D185+D199+D220+D228)</f>
        <v>3170559</v>
      </c>
      <c r="E23" s="56">
        <f>SUM(E24+E57+E67+E137+E145+E160+E175+E185+E199+E220+E228)</f>
        <v>1127476.3799999999</v>
      </c>
      <c r="F23" s="56">
        <f t="shared" si="2"/>
        <v>127.92011490927409</v>
      </c>
      <c r="G23" s="56">
        <f t="shared" si="3"/>
        <v>35.560807415979326</v>
      </c>
    </row>
    <row r="24" spans="1:7">
      <c r="A24" s="55" t="s">
        <v>2</v>
      </c>
      <c r="B24" s="57" t="s">
        <v>37</v>
      </c>
      <c r="C24" s="56">
        <f>SUM(C25)</f>
        <v>441721</v>
      </c>
      <c r="D24" s="56">
        <f t="shared" ref="C24:E27" si="4">SUM(D25)</f>
        <v>1374509</v>
      </c>
      <c r="E24" s="56">
        <f>SUM(E25)</f>
        <v>731168.80999999994</v>
      </c>
      <c r="F24" s="56">
        <f>SUM(E24/C24)*100</f>
        <v>165.5272921142531</v>
      </c>
      <c r="G24" s="56">
        <f>SUM(E24/D24)*100</f>
        <v>53.194908872913885</v>
      </c>
    </row>
    <row r="25" spans="1:7" s="1" customFormat="1" ht="47.25">
      <c r="A25" s="74" t="s">
        <v>38</v>
      </c>
      <c r="B25" s="48" t="s">
        <v>39</v>
      </c>
      <c r="C25" s="60">
        <f t="shared" si="4"/>
        <v>441721</v>
      </c>
      <c r="D25" s="60">
        <f t="shared" si="4"/>
        <v>1374509</v>
      </c>
      <c r="E25" s="60">
        <f t="shared" si="4"/>
        <v>731168.80999999994</v>
      </c>
      <c r="F25" s="56">
        <f>SUM(E25/C25)*100</f>
        <v>165.5272921142531</v>
      </c>
      <c r="G25" s="56">
        <f>SUM(E25/D25)*100</f>
        <v>53.194908872913885</v>
      </c>
    </row>
    <row r="26" spans="1:7">
      <c r="A26" s="55" t="s">
        <v>40</v>
      </c>
      <c r="B26" s="57" t="s">
        <v>41</v>
      </c>
      <c r="C26" s="56">
        <f t="shared" si="4"/>
        <v>441721</v>
      </c>
      <c r="D26" s="56">
        <f t="shared" si="4"/>
        <v>1374509</v>
      </c>
      <c r="E26" s="56">
        <f t="shared" si="4"/>
        <v>731168.80999999994</v>
      </c>
      <c r="F26" s="56">
        <f>SUM(E26/C26)*100</f>
        <v>165.5272921142531</v>
      </c>
      <c r="G26" s="56">
        <f>SUM(E26/D26)*100</f>
        <v>53.194908872913885</v>
      </c>
    </row>
    <row r="27" spans="1:7">
      <c r="A27" s="75" t="s">
        <v>40</v>
      </c>
      <c r="B27" s="57" t="s">
        <v>42</v>
      </c>
      <c r="C27" s="56">
        <f t="shared" si="4"/>
        <v>441721</v>
      </c>
      <c r="D27" s="56">
        <f t="shared" si="4"/>
        <v>1374509</v>
      </c>
      <c r="E27" s="56">
        <f t="shared" si="4"/>
        <v>731168.80999999994</v>
      </c>
      <c r="F27" s="56">
        <f>SUM(E27/C27)*100</f>
        <v>165.5272921142531</v>
      </c>
      <c r="G27" s="56">
        <f>SUM(E27/D27)*100</f>
        <v>53.194908872913885</v>
      </c>
    </row>
    <row r="28" spans="1:7">
      <c r="A28" s="5">
        <v>3</v>
      </c>
      <c r="B28" s="5" t="s">
        <v>6</v>
      </c>
      <c r="C28" s="56">
        <f>SUM(C29+C54)</f>
        <v>441721</v>
      </c>
      <c r="D28" s="56">
        <f>SUM(D29+D54)</f>
        <v>1374509</v>
      </c>
      <c r="E28" s="56">
        <f>SUM(E29+E54)</f>
        <v>731168.80999999994</v>
      </c>
      <c r="F28" s="56">
        <f>SUM(E28/C28)*100</f>
        <v>165.5272921142531</v>
      </c>
      <c r="G28" s="56">
        <f>SUM(E28/D28)*100</f>
        <v>53.194908872913885</v>
      </c>
    </row>
    <row r="29" spans="1:7">
      <c r="A29" s="55">
        <v>32</v>
      </c>
      <c r="B29" s="55" t="s">
        <v>7</v>
      </c>
      <c r="C29" s="56">
        <f>SUM(C30+C35+C41+C49)</f>
        <v>440659</v>
      </c>
      <c r="D29" s="56">
        <f>SUM(D30+D35+D41+D49)</f>
        <v>1373509</v>
      </c>
      <c r="E29" s="56">
        <f>SUM(E30+E35+E41+E49)</f>
        <v>731046.92999999993</v>
      </c>
      <c r="F29" s="56">
        <f t="shared" ref="F29:F94" si="5">SUM(E29/C29)*100</f>
        <v>165.89855874950925</v>
      </c>
      <c r="G29" s="56">
        <f t="shared" ref="G29:G94" si="6">SUM(E29/D29)*100</f>
        <v>53.224764453673032</v>
      </c>
    </row>
    <row r="30" spans="1:7">
      <c r="A30" s="55">
        <v>321</v>
      </c>
      <c r="B30" s="55" t="s">
        <v>8</v>
      </c>
      <c r="C30" s="56">
        <f>SUM(C31:C34)</f>
        <v>98833</v>
      </c>
      <c r="D30" s="61">
        <f>SUM(D31:D34)</f>
        <v>436091</v>
      </c>
      <c r="E30" s="56">
        <f>SUM(E31:E34)</f>
        <v>189504.38</v>
      </c>
      <c r="F30" s="56">
        <f t="shared" si="5"/>
        <v>191.74200924792325</v>
      </c>
      <c r="G30" s="56">
        <f t="shared" si="6"/>
        <v>43.455237553629864</v>
      </c>
    </row>
    <row r="31" spans="1:7">
      <c r="A31" s="55">
        <v>3211</v>
      </c>
      <c r="B31" s="55" t="s">
        <v>9</v>
      </c>
      <c r="C31" s="56">
        <v>1929</v>
      </c>
      <c r="D31" s="57">
        <v>47941</v>
      </c>
      <c r="E31" s="56">
        <v>15361.6</v>
      </c>
      <c r="F31" s="56">
        <f t="shared" si="5"/>
        <v>796.35044064282022</v>
      </c>
      <c r="G31" s="56">
        <f t="shared" si="6"/>
        <v>32.042719175653403</v>
      </c>
    </row>
    <row r="32" spans="1:7" ht="15.75" customHeight="1">
      <c r="A32" s="55">
        <v>3212</v>
      </c>
      <c r="B32" s="59" t="s">
        <v>11</v>
      </c>
      <c r="C32" s="56">
        <v>87262</v>
      </c>
      <c r="D32" s="56">
        <v>381364</v>
      </c>
      <c r="E32" s="56">
        <v>171472.78</v>
      </c>
      <c r="F32" s="56">
        <f t="shared" si="5"/>
        <v>196.50338062386834</v>
      </c>
      <c r="G32" s="56">
        <f t="shared" si="6"/>
        <v>44.963022204508029</v>
      </c>
    </row>
    <row r="33" spans="1:7">
      <c r="A33" s="55">
        <v>3213</v>
      </c>
      <c r="B33" s="55" t="s">
        <v>12</v>
      </c>
      <c r="C33" s="56">
        <v>8500</v>
      </c>
      <c r="D33" s="56">
        <v>4010</v>
      </c>
      <c r="E33" s="56">
        <v>1380</v>
      </c>
      <c r="F33" s="56">
        <f t="shared" si="5"/>
        <v>16.235294117647058</v>
      </c>
      <c r="G33" s="56">
        <f t="shared" si="6"/>
        <v>34.413965087281795</v>
      </c>
    </row>
    <row r="34" spans="1:7">
      <c r="A34" s="55">
        <v>3214</v>
      </c>
      <c r="B34" s="55" t="s">
        <v>31</v>
      </c>
      <c r="C34" s="56">
        <v>1142</v>
      </c>
      <c r="D34" s="56">
        <v>2776</v>
      </c>
      <c r="E34" s="56">
        <v>1290</v>
      </c>
      <c r="F34" s="56">
        <f t="shared" si="5"/>
        <v>112.95971978984238</v>
      </c>
      <c r="G34" s="56">
        <f t="shared" si="6"/>
        <v>46.46974063400576</v>
      </c>
    </row>
    <row r="35" spans="1:7">
      <c r="A35" s="55">
        <v>322</v>
      </c>
      <c r="B35" s="55" t="s">
        <v>13</v>
      </c>
      <c r="C35" s="56">
        <f>SUM(C36:C40)</f>
        <v>248415</v>
      </c>
      <c r="D35" s="61">
        <f>SUM(D36:D40)</f>
        <v>702819</v>
      </c>
      <c r="E35" s="56">
        <f>SUM(E36:E40)</f>
        <v>412460.12999999995</v>
      </c>
      <c r="F35" s="56">
        <f t="shared" si="5"/>
        <v>166.03672483545677</v>
      </c>
      <c r="G35" s="56">
        <f t="shared" si="6"/>
        <v>58.686536647415608</v>
      </c>
    </row>
    <row r="36" spans="1:7">
      <c r="A36" s="55">
        <v>3221</v>
      </c>
      <c r="B36" s="59" t="s">
        <v>14</v>
      </c>
      <c r="C36" s="56">
        <v>29315</v>
      </c>
      <c r="D36" s="56">
        <v>65500</v>
      </c>
      <c r="E36" s="56">
        <v>41014.35</v>
      </c>
      <c r="F36" s="56">
        <f t="shared" si="5"/>
        <v>139.90909090909091</v>
      </c>
      <c r="G36" s="56">
        <f t="shared" si="6"/>
        <v>62.617328244274809</v>
      </c>
    </row>
    <row r="37" spans="1:7">
      <c r="A37" s="55">
        <v>3223</v>
      </c>
      <c r="B37" s="55" t="s">
        <v>15</v>
      </c>
      <c r="C37" s="56">
        <v>160263</v>
      </c>
      <c r="D37" s="56">
        <v>560852</v>
      </c>
      <c r="E37" s="56">
        <v>361361.2</v>
      </c>
      <c r="F37" s="56">
        <f t="shared" si="5"/>
        <v>225.4801170575866</v>
      </c>
      <c r="G37" s="56">
        <f t="shared" si="6"/>
        <v>64.430758916790893</v>
      </c>
    </row>
    <row r="38" spans="1:7" ht="31.5">
      <c r="A38" s="55">
        <v>3224</v>
      </c>
      <c r="B38" s="59" t="s">
        <v>16</v>
      </c>
      <c r="C38" s="56">
        <v>12077</v>
      </c>
      <c r="D38" s="56">
        <v>60343</v>
      </c>
      <c r="E38" s="56">
        <v>6445.05</v>
      </c>
      <c r="F38" s="56">
        <f t="shared" si="5"/>
        <v>53.366316138113767</v>
      </c>
      <c r="G38" s="56">
        <f t="shared" si="6"/>
        <v>10.680692043816183</v>
      </c>
    </row>
    <row r="39" spans="1:7">
      <c r="A39" s="55">
        <v>3225</v>
      </c>
      <c r="B39" s="55" t="s">
        <v>32</v>
      </c>
      <c r="C39" s="56">
        <v>45817</v>
      </c>
      <c r="D39" s="56">
        <v>8857</v>
      </c>
      <c r="E39" s="56">
        <v>2535.35</v>
      </c>
      <c r="F39" s="56">
        <f t="shared" si="5"/>
        <v>5.5336447170264318</v>
      </c>
      <c r="G39" s="56">
        <f t="shared" si="6"/>
        <v>28.62538105453314</v>
      </c>
    </row>
    <row r="40" spans="1:7">
      <c r="A40" s="55">
        <v>3227</v>
      </c>
      <c r="B40" s="55" t="s">
        <v>33</v>
      </c>
      <c r="C40" s="56">
        <v>943</v>
      </c>
      <c r="D40" s="56">
        <v>7267</v>
      </c>
      <c r="E40" s="56">
        <v>1104.18</v>
      </c>
      <c r="F40" s="56">
        <f t="shared" si="5"/>
        <v>117.09225874867445</v>
      </c>
      <c r="G40" s="56">
        <f t="shared" si="6"/>
        <v>15.194440621989818</v>
      </c>
    </row>
    <row r="41" spans="1:7">
      <c r="A41" s="55">
        <v>323</v>
      </c>
      <c r="B41" s="55" t="s">
        <v>17</v>
      </c>
      <c r="C41" s="56">
        <f>SUM(C42:C48)</f>
        <v>91650</v>
      </c>
      <c r="D41" s="61">
        <f>SUM(D42:D48)</f>
        <v>220509</v>
      </c>
      <c r="E41" s="56">
        <f>SUM(E42:E48)</f>
        <v>120551.09</v>
      </c>
      <c r="F41" s="56">
        <f t="shared" si="5"/>
        <v>131.53419530823786</v>
      </c>
      <c r="G41" s="56">
        <f t="shared" si="6"/>
        <v>54.669464738400698</v>
      </c>
    </row>
    <row r="42" spans="1:7">
      <c r="A42" s="55">
        <v>3231</v>
      </c>
      <c r="B42" s="55" t="s">
        <v>18</v>
      </c>
      <c r="C42" s="56">
        <v>5934</v>
      </c>
      <c r="D42" s="56">
        <v>22755</v>
      </c>
      <c r="E42" s="56">
        <v>12907.1</v>
      </c>
      <c r="F42" s="56">
        <f t="shared" si="5"/>
        <v>217.51095382541288</v>
      </c>
      <c r="G42" s="56">
        <f t="shared" si="6"/>
        <v>56.722039112283021</v>
      </c>
    </row>
    <row r="43" spans="1:7">
      <c r="A43" s="55">
        <v>3232</v>
      </c>
      <c r="B43" s="55" t="s">
        <v>19</v>
      </c>
      <c r="C43" s="56">
        <v>41088</v>
      </c>
      <c r="D43" s="57">
        <v>87799</v>
      </c>
      <c r="E43" s="56">
        <v>64385.42</v>
      </c>
      <c r="F43" s="56">
        <f t="shared" si="5"/>
        <v>156.70127531152647</v>
      </c>
      <c r="G43" s="56">
        <f t="shared" si="6"/>
        <v>73.332748664563368</v>
      </c>
    </row>
    <row r="44" spans="1:7">
      <c r="A44" s="55">
        <v>3233</v>
      </c>
      <c r="B44" s="55" t="s">
        <v>20</v>
      </c>
      <c r="C44" s="56">
        <v>960</v>
      </c>
      <c r="D44" s="56">
        <v>3920</v>
      </c>
      <c r="E44" s="56">
        <v>960</v>
      </c>
      <c r="F44" s="56">
        <f t="shared" si="5"/>
        <v>100</v>
      </c>
      <c r="G44" s="56">
        <f t="shared" si="6"/>
        <v>24.489795918367346</v>
      </c>
    </row>
    <row r="45" spans="1:7">
      <c r="A45" s="55">
        <v>3234</v>
      </c>
      <c r="B45" s="55" t="s">
        <v>136</v>
      </c>
      <c r="C45" s="56">
        <v>29272</v>
      </c>
      <c r="D45" s="56">
        <v>57635</v>
      </c>
      <c r="E45" s="56">
        <v>32634.82</v>
      </c>
      <c r="F45" s="56">
        <f t="shared" si="5"/>
        <v>111.48817983055478</v>
      </c>
      <c r="G45" s="56">
        <f t="shared" si="6"/>
        <v>56.623267111997919</v>
      </c>
    </row>
    <row r="46" spans="1:7">
      <c r="A46" s="55">
        <v>3236</v>
      </c>
      <c r="B46" s="55" t="s">
        <v>21</v>
      </c>
      <c r="C46" s="56">
        <v>0</v>
      </c>
      <c r="D46" s="56">
        <v>18000</v>
      </c>
      <c r="E46" s="56">
        <v>1350</v>
      </c>
      <c r="F46" s="56" t="e">
        <f t="shared" si="5"/>
        <v>#DIV/0!</v>
      </c>
      <c r="G46" s="56">
        <f t="shared" si="6"/>
        <v>7.5</v>
      </c>
    </row>
    <row r="47" spans="1:7">
      <c r="A47" s="55">
        <v>3238</v>
      </c>
      <c r="B47" s="55" t="s">
        <v>22</v>
      </c>
      <c r="C47" s="56">
        <v>13127</v>
      </c>
      <c r="D47" s="56">
        <v>22400</v>
      </c>
      <c r="E47" s="56">
        <v>8230</v>
      </c>
      <c r="F47" s="56">
        <f t="shared" si="5"/>
        <v>62.695208349203938</v>
      </c>
      <c r="G47" s="56">
        <f t="shared" si="6"/>
        <v>36.741071428571431</v>
      </c>
    </row>
    <row r="48" spans="1:7">
      <c r="A48" s="55">
        <v>3239</v>
      </c>
      <c r="B48" s="55" t="s">
        <v>23</v>
      </c>
      <c r="C48" s="56">
        <v>1269</v>
      </c>
      <c r="D48" s="56">
        <v>8000</v>
      </c>
      <c r="E48" s="56">
        <v>83.75</v>
      </c>
      <c r="F48" s="56">
        <f t="shared" si="5"/>
        <v>6.5996847911741527</v>
      </c>
      <c r="G48" s="56">
        <f t="shared" si="6"/>
        <v>1.046875</v>
      </c>
    </row>
    <row r="49" spans="1:7">
      <c r="A49" s="55">
        <v>329</v>
      </c>
      <c r="B49" s="55" t="s">
        <v>34</v>
      </c>
      <c r="C49" s="56">
        <f>SUM(C50:C53)</f>
        <v>1761</v>
      </c>
      <c r="D49" s="61">
        <f>SUM(D50:D53)</f>
        <v>14090</v>
      </c>
      <c r="E49" s="56">
        <f>SUM(E50:E53)</f>
        <v>8531.33</v>
      </c>
      <c r="F49" s="56">
        <f t="shared" si="5"/>
        <v>484.45939806927879</v>
      </c>
      <c r="G49" s="56">
        <f t="shared" si="6"/>
        <v>60.548828956706878</v>
      </c>
    </row>
    <row r="50" spans="1:7">
      <c r="A50" s="55">
        <v>3293</v>
      </c>
      <c r="B50" s="55" t="s">
        <v>25</v>
      </c>
      <c r="C50" s="56">
        <v>1361</v>
      </c>
      <c r="D50" s="56">
        <v>6000</v>
      </c>
      <c r="E50" s="56">
        <v>813.72</v>
      </c>
      <c r="F50" s="56">
        <f t="shared" si="5"/>
        <v>59.788390889052167</v>
      </c>
      <c r="G50" s="56">
        <f t="shared" si="6"/>
        <v>13.562000000000001</v>
      </c>
    </row>
    <row r="51" spans="1:7">
      <c r="A51" s="55">
        <v>3294</v>
      </c>
      <c r="B51" s="55" t="s">
        <v>26</v>
      </c>
      <c r="C51" s="56">
        <v>350</v>
      </c>
      <c r="D51" s="56">
        <v>500</v>
      </c>
      <c r="E51" s="56">
        <v>250</v>
      </c>
      <c r="F51" s="56">
        <f t="shared" si="5"/>
        <v>71.428571428571431</v>
      </c>
      <c r="G51" s="56">
        <f t="shared" si="6"/>
        <v>50</v>
      </c>
    </row>
    <row r="52" spans="1:7">
      <c r="A52" s="55">
        <v>3295</v>
      </c>
      <c r="B52" s="55" t="s">
        <v>27</v>
      </c>
      <c r="C52" s="56">
        <v>50</v>
      </c>
      <c r="D52" s="56">
        <v>300</v>
      </c>
      <c r="E52" s="56">
        <v>6873.24</v>
      </c>
      <c r="F52" s="56">
        <f t="shared" si="5"/>
        <v>13746.48</v>
      </c>
      <c r="G52" s="56">
        <f t="shared" si="6"/>
        <v>2291.08</v>
      </c>
    </row>
    <row r="53" spans="1:7">
      <c r="A53" s="55">
        <v>3299</v>
      </c>
      <c r="B53" s="55" t="s">
        <v>24</v>
      </c>
      <c r="C53" s="56">
        <v>0</v>
      </c>
      <c r="D53" s="56">
        <v>7290</v>
      </c>
      <c r="E53" s="56">
        <v>594.37</v>
      </c>
      <c r="F53" s="56" t="e">
        <f t="shared" si="5"/>
        <v>#DIV/0!</v>
      </c>
      <c r="G53" s="56">
        <f t="shared" si="6"/>
        <v>8.1532235939643343</v>
      </c>
    </row>
    <row r="54" spans="1:7" ht="15.75" customHeight="1">
      <c r="A54" s="55">
        <v>34</v>
      </c>
      <c r="B54" s="55" t="s">
        <v>28</v>
      </c>
      <c r="C54" s="56">
        <f t="shared" ref="C54:E55" si="7">SUM(C55)</f>
        <v>1062</v>
      </c>
      <c r="D54" s="56">
        <f t="shared" si="7"/>
        <v>1000</v>
      </c>
      <c r="E54" s="56">
        <f t="shared" si="7"/>
        <v>121.88</v>
      </c>
      <c r="F54" s="56">
        <f t="shared" si="5"/>
        <v>11.476459510357815</v>
      </c>
      <c r="G54" s="56">
        <f t="shared" si="6"/>
        <v>12.188000000000001</v>
      </c>
    </row>
    <row r="55" spans="1:7">
      <c r="A55" s="55">
        <v>343</v>
      </c>
      <c r="B55" s="55" t="s">
        <v>29</v>
      </c>
      <c r="C55" s="56">
        <f t="shared" si="7"/>
        <v>1062</v>
      </c>
      <c r="D55" s="61">
        <f t="shared" si="7"/>
        <v>1000</v>
      </c>
      <c r="E55" s="56">
        <f t="shared" si="7"/>
        <v>121.88</v>
      </c>
      <c r="F55" s="56">
        <f t="shared" si="5"/>
        <v>11.476459510357815</v>
      </c>
      <c r="G55" s="56">
        <f t="shared" si="6"/>
        <v>12.188000000000001</v>
      </c>
    </row>
    <row r="56" spans="1:7">
      <c r="A56" s="55">
        <v>3431</v>
      </c>
      <c r="B56" s="55" t="s">
        <v>30</v>
      </c>
      <c r="C56" s="56">
        <v>1062</v>
      </c>
      <c r="D56" s="56">
        <v>1000</v>
      </c>
      <c r="E56" s="56">
        <v>121.88</v>
      </c>
      <c r="F56" s="56">
        <f t="shared" si="5"/>
        <v>11.476459510357815</v>
      </c>
      <c r="G56" s="56">
        <f t="shared" si="6"/>
        <v>12.188000000000001</v>
      </c>
    </row>
    <row r="57" spans="1:7" ht="30" customHeight="1">
      <c r="A57" s="73" t="s">
        <v>2</v>
      </c>
      <c r="B57" s="48" t="s">
        <v>90</v>
      </c>
      <c r="C57" s="56">
        <f t="shared" ref="C57:E61" si="8">SUM(C58)</f>
        <v>27212</v>
      </c>
      <c r="D57" s="56">
        <f t="shared" si="8"/>
        <v>315674</v>
      </c>
      <c r="E57" s="56">
        <f t="shared" si="8"/>
        <v>0</v>
      </c>
      <c r="F57" s="56">
        <f t="shared" si="5"/>
        <v>0</v>
      </c>
      <c r="G57" s="56">
        <f t="shared" si="6"/>
        <v>0</v>
      </c>
    </row>
    <row r="58" spans="1:7" ht="30" customHeight="1">
      <c r="A58" s="59" t="s">
        <v>38</v>
      </c>
      <c r="B58" s="48" t="s">
        <v>39</v>
      </c>
      <c r="C58" s="60">
        <f t="shared" si="8"/>
        <v>27212</v>
      </c>
      <c r="D58" s="60">
        <f t="shared" si="8"/>
        <v>315674</v>
      </c>
      <c r="E58" s="60">
        <f t="shared" si="8"/>
        <v>0</v>
      </c>
      <c r="F58" s="56">
        <f t="shared" si="5"/>
        <v>0</v>
      </c>
      <c r="G58" s="56">
        <f t="shared" si="6"/>
        <v>0</v>
      </c>
    </row>
    <row r="59" spans="1:7" ht="15" customHeight="1">
      <c r="A59" s="75" t="s">
        <v>40</v>
      </c>
      <c r="B59" s="57" t="s">
        <v>41</v>
      </c>
      <c r="C59" s="56">
        <f t="shared" si="8"/>
        <v>27212</v>
      </c>
      <c r="D59" s="56">
        <f t="shared" si="8"/>
        <v>315674</v>
      </c>
      <c r="E59" s="56">
        <f t="shared" si="8"/>
        <v>0</v>
      </c>
      <c r="F59" s="56">
        <f t="shared" si="5"/>
        <v>0</v>
      </c>
      <c r="G59" s="56">
        <f t="shared" si="6"/>
        <v>0</v>
      </c>
    </row>
    <row r="60" spans="1:7" ht="15" customHeight="1">
      <c r="A60" s="55" t="s">
        <v>40</v>
      </c>
      <c r="B60" s="57" t="s">
        <v>42</v>
      </c>
      <c r="C60" s="56">
        <f t="shared" si="8"/>
        <v>27212</v>
      </c>
      <c r="D60" s="56">
        <f t="shared" si="8"/>
        <v>315674</v>
      </c>
      <c r="E60" s="56">
        <f t="shared" si="8"/>
        <v>0</v>
      </c>
      <c r="F60" s="56">
        <f t="shared" si="5"/>
        <v>0</v>
      </c>
      <c r="G60" s="56">
        <f t="shared" si="6"/>
        <v>0</v>
      </c>
    </row>
    <row r="61" spans="1:7">
      <c r="A61" s="5">
        <v>3</v>
      </c>
      <c r="B61" s="5" t="s">
        <v>6</v>
      </c>
      <c r="C61" s="56">
        <f t="shared" si="8"/>
        <v>27212</v>
      </c>
      <c r="D61" s="56">
        <f t="shared" si="8"/>
        <v>315674</v>
      </c>
      <c r="E61" s="56">
        <f t="shared" si="8"/>
        <v>0</v>
      </c>
      <c r="F61" s="56">
        <f t="shared" si="5"/>
        <v>0</v>
      </c>
      <c r="G61" s="56">
        <f t="shared" si="6"/>
        <v>0</v>
      </c>
    </row>
    <row r="62" spans="1:7" ht="15.75" customHeight="1">
      <c r="A62" s="55">
        <v>32</v>
      </c>
      <c r="B62" s="55" t="s">
        <v>7</v>
      </c>
      <c r="C62" s="56">
        <f>SUM(C63+C65)</f>
        <v>27212</v>
      </c>
      <c r="D62" s="56">
        <f>SUM(D63+D65)</f>
        <v>315674</v>
      </c>
      <c r="E62" s="56">
        <f>SUM(E63+E65)</f>
        <v>0</v>
      </c>
      <c r="F62" s="56">
        <f t="shared" si="5"/>
        <v>0</v>
      </c>
      <c r="G62" s="56">
        <f t="shared" si="6"/>
        <v>0</v>
      </c>
    </row>
    <row r="63" spans="1:7" ht="15.75" customHeight="1">
      <c r="A63" s="55">
        <v>322</v>
      </c>
      <c r="B63" s="55" t="s">
        <v>13</v>
      </c>
      <c r="C63" s="56">
        <f>SUM(C64)</f>
        <v>2343</v>
      </c>
      <c r="D63" s="61">
        <f>SUM(D64)</f>
        <v>14400</v>
      </c>
      <c r="E63" s="56">
        <f>SUM(E64)</f>
        <v>0</v>
      </c>
      <c r="F63" s="56">
        <f t="shared" si="5"/>
        <v>0</v>
      </c>
      <c r="G63" s="56">
        <f t="shared" si="6"/>
        <v>0</v>
      </c>
    </row>
    <row r="64" spans="1:7" ht="15.75" customHeight="1">
      <c r="A64" s="55">
        <v>3224</v>
      </c>
      <c r="B64" s="59" t="s">
        <v>16</v>
      </c>
      <c r="C64" s="56">
        <v>2343</v>
      </c>
      <c r="D64" s="56">
        <v>14400</v>
      </c>
      <c r="E64" s="56"/>
      <c r="F64" s="56">
        <f t="shared" si="5"/>
        <v>0</v>
      </c>
      <c r="G64" s="56">
        <f t="shared" si="6"/>
        <v>0</v>
      </c>
    </row>
    <row r="65" spans="1:7" ht="15.75" customHeight="1">
      <c r="A65" s="55">
        <v>323</v>
      </c>
      <c r="B65" s="55" t="s">
        <v>17</v>
      </c>
      <c r="C65" s="56">
        <f>SUM(C66)</f>
        <v>24869</v>
      </c>
      <c r="D65" s="61">
        <f>SUM(D66)</f>
        <v>301274</v>
      </c>
      <c r="E65" s="56">
        <f>SUM(E66)</f>
        <v>0</v>
      </c>
      <c r="F65" s="56">
        <f t="shared" si="5"/>
        <v>0</v>
      </c>
      <c r="G65" s="56">
        <f t="shared" si="6"/>
        <v>0</v>
      </c>
    </row>
    <row r="66" spans="1:7" ht="15.75" customHeight="1">
      <c r="A66" s="55">
        <v>3232</v>
      </c>
      <c r="B66" s="55" t="s">
        <v>19</v>
      </c>
      <c r="C66" s="56">
        <v>24869</v>
      </c>
      <c r="D66" s="56">
        <v>301274</v>
      </c>
      <c r="E66" s="56"/>
      <c r="F66" s="56">
        <f t="shared" si="5"/>
        <v>0</v>
      </c>
      <c r="G66" s="56">
        <f t="shared" si="6"/>
        <v>0</v>
      </c>
    </row>
    <row r="67" spans="1:7" ht="30">
      <c r="A67" s="55" t="s">
        <v>2</v>
      </c>
      <c r="B67" s="48" t="s">
        <v>61</v>
      </c>
      <c r="C67" s="56">
        <f>SUM(C68)</f>
        <v>3000</v>
      </c>
      <c r="D67" s="56">
        <f>SUM(D68)</f>
        <v>549739</v>
      </c>
      <c r="E67" s="56">
        <f>SUM(E68)</f>
        <v>221225.11</v>
      </c>
      <c r="F67" s="56">
        <f t="shared" si="5"/>
        <v>7374.1703333333335</v>
      </c>
      <c r="G67" s="56">
        <f t="shared" si="6"/>
        <v>40.241843856812046</v>
      </c>
    </row>
    <row r="68" spans="1:7" ht="15" customHeight="1">
      <c r="A68" s="59" t="s">
        <v>38</v>
      </c>
      <c r="B68" s="48" t="s">
        <v>39</v>
      </c>
      <c r="C68" s="60">
        <f>SUM(C69+C74+C97+C115)</f>
        <v>3000</v>
      </c>
      <c r="D68" s="60">
        <f>SUM(D69+D74+D97+D115)</f>
        <v>549739</v>
      </c>
      <c r="E68" s="60">
        <f>SUM(E69+E74+E97+E115)</f>
        <v>221225.11</v>
      </c>
      <c r="F68" s="56">
        <f t="shared" si="5"/>
        <v>7374.1703333333335</v>
      </c>
      <c r="G68" s="56">
        <f t="shared" si="6"/>
        <v>40.241843856812046</v>
      </c>
    </row>
    <row r="69" spans="1:7" ht="15" customHeight="1">
      <c r="A69" s="55" t="s">
        <v>40</v>
      </c>
      <c r="B69" s="57" t="s">
        <v>62</v>
      </c>
      <c r="C69" s="56">
        <f t="shared" ref="C69:E70" si="9">SUM(C70)</f>
        <v>0</v>
      </c>
      <c r="D69" s="56">
        <f t="shared" si="9"/>
        <v>3000</v>
      </c>
      <c r="E69" s="56">
        <f t="shared" si="9"/>
        <v>0</v>
      </c>
      <c r="F69" s="56" t="e">
        <f t="shared" si="5"/>
        <v>#DIV/0!</v>
      </c>
      <c r="G69" s="56">
        <f t="shared" si="6"/>
        <v>0</v>
      </c>
    </row>
    <row r="70" spans="1:7" ht="15" customHeight="1">
      <c r="A70" s="55" t="s">
        <v>40</v>
      </c>
      <c r="B70" s="57" t="s">
        <v>63</v>
      </c>
      <c r="C70" s="56">
        <f t="shared" si="9"/>
        <v>0</v>
      </c>
      <c r="D70" s="56">
        <f t="shared" si="9"/>
        <v>3000</v>
      </c>
      <c r="E70" s="56">
        <f t="shared" si="9"/>
        <v>0</v>
      </c>
      <c r="F70" s="56" t="e">
        <f t="shared" si="5"/>
        <v>#DIV/0!</v>
      </c>
      <c r="G70" s="56">
        <f t="shared" si="6"/>
        <v>0</v>
      </c>
    </row>
    <row r="71" spans="1:7" ht="15" customHeight="1">
      <c r="A71" s="55">
        <v>3</v>
      </c>
      <c r="B71" s="55" t="s">
        <v>6</v>
      </c>
      <c r="C71" s="57">
        <f t="shared" ref="C71:E72" si="10">SUM(C72)</f>
        <v>0</v>
      </c>
      <c r="D71" s="56">
        <f t="shared" si="10"/>
        <v>3000</v>
      </c>
      <c r="E71" s="57">
        <f t="shared" si="10"/>
        <v>0</v>
      </c>
      <c r="F71" s="56" t="e">
        <f t="shared" si="5"/>
        <v>#DIV/0!</v>
      </c>
      <c r="G71" s="56">
        <f t="shared" si="6"/>
        <v>0</v>
      </c>
    </row>
    <row r="72" spans="1:7" ht="15.75" customHeight="1">
      <c r="A72" s="55">
        <v>329</v>
      </c>
      <c r="B72" s="55" t="s">
        <v>24</v>
      </c>
      <c r="C72" s="57">
        <f t="shared" si="10"/>
        <v>0</v>
      </c>
      <c r="D72" s="61">
        <f t="shared" si="10"/>
        <v>3000</v>
      </c>
      <c r="E72" s="57">
        <f t="shared" si="10"/>
        <v>0</v>
      </c>
      <c r="F72" s="56" t="e">
        <f t="shared" si="5"/>
        <v>#DIV/0!</v>
      </c>
      <c r="G72" s="56">
        <f t="shared" si="6"/>
        <v>0</v>
      </c>
    </row>
    <row r="73" spans="1:7" ht="15.75" customHeight="1">
      <c r="A73" s="55">
        <v>3299</v>
      </c>
      <c r="B73" s="55" t="s">
        <v>24</v>
      </c>
      <c r="C73" s="56">
        <v>0</v>
      </c>
      <c r="D73" s="56">
        <v>3000</v>
      </c>
      <c r="E73" s="56">
        <v>0</v>
      </c>
      <c r="F73" s="56" t="e">
        <f t="shared" si="5"/>
        <v>#DIV/0!</v>
      </c>
      <c r="G73" s="56">
        <f t="shared" si="6"/>
        <v>0</v>
      </c>
    </row>
    <row r="74" spans="1:7" ht="15.75" customHeight="1">
      <c r="A74" s="55" t="s">
        <v>40</v>
      </c>
      <c r="B74" s="58" t="s">
        <v>44</v>
      </c>
      <c r="C74" s="56">
        <f>SUM(C75)</f>
        <v>0</v>
      </c>
      <c r="D74" s="56">
        <f>SUM(D75)</f>
        <v>174530</v>
      </c>
      <c r="E74" s="56">
        <f>SUM(E75)</f>
        <v>24846.75</v>
      </c>
      <c r="F74" s="56" t="e">
        <f t="shared" si="5"/>
        <v>#DIV/0!</v>
      </c>
      <c r="G74" s="56">
        <f t="shared" si="6"/>
        <v>14.236377700108862</v>
      </c>
    </row>
    <row r="75" spans="1:7" ht="15.75" customHeight="1">
      <c r="A75" s="73" t="s">
        <v>40</v>
      </c>
      <c r="B75" s="58" t="s">
        <v>45</v>
      </c>
      <c r="C75" s="56">
        <f>SUM(C76+C88)</f>
        <v>0</v>
      </c>
      <c r="D75" s="56">
        <f>SUM(D76+D88)</f>
        <v>174530</v>
      </c>
      <c r="E75" s="56">
        <f>SUM(E76+E88)</f>
        <v>24846.75</v>
      </c>
      <c r="F75" s="56" t="e">
        <f t="shared" si="5"/>
        <v>#DIV/0!</v>
      </c>
      <c r="G75" s="56">
        <f t="shared" si="6"/>
        <v>14.236377700108862</v>
      </c>
    </row>
    <row r="76" spans="1:7" ht="15.75" customHeight="1">
      <c r="A76" s="55">
        <v>3</v>
      </c>
      <c r="B76" s="55" t="s">
        <v>6</v>
      </c>
      <c r="C76" s="56">
        <f t="shared" ref="C76:E78" si="11">SUM(C77)</f>
        <v>0</v>
      </c>
      <c r="D76" s="56">
        <f t="shared" si="11"/>
        <v>106465</v>
      </c>
      <c r="E76" s="56">
        <f t="shared" si="11"/>
        <v>0</v>
      </c>
      <c r="F76" s="56" t="e">
        <f t="shared" si="5"/>
        <v>#DIV/0!</v>
      </c>
      <c r="G76" s="56">
        <f t="shared" si="6"/>
        <v>0</v>
      </c>
    </row>
    <row r="77" spans="1:7">
      <c r="A77" s="55">
        <v>32</v>
      </c>
      <c r="B77" s="55" t="s">
        <v>7</v>
      </c>
      <c r="C77" s="56">
        <f>SUM(C78+C80+C83)</f>
        <v>0</v>
      </c>
      <c r="D77" s="56">
        <f>SUM(D78+D80+D83+D86)</f>
        <v>106465</v>
      </c>
      <c r="E77" s="56">
        <f>SUM(E78+E80+E83)</f>
        <v>0</v>
      </c>
      <c r="F77" s="56" t="e">
        <f t="shared" si="5"/>
        <v>#DIV/0!</v>
      </c>
      <c r="G77" s="56">
        <f t="shared" si="6"/>
        <v>0</v>
      </c>
    </row>
    <row r="78" spans="1:7" ht="15.75" customHeight="1">
      <c r="A78" s="55">
        <v>321</v>
      </c>
      <c r="B78" s="55" t="s">
        <v>8</v>
      </c>
      <c r="C78" s="57">
        <f t="shared" si="11"/>
        <v>0</v>
      </c>
      <c r="D78" s="61">
        <f t="shared" si="11"/>
        <v>38414</v>
      </c>
      <c r="E78" s="57">
        <f t="shared" si="11"/>
        <v>0</v>
      </c>
      <c r="F78" s="56" t="e">
        <f t="shared" si="5"/>
        <v>#DIV/0!</v>
      </c>
      <c r="G78" s="56">
        <f t="shared" si="6"/>
        <v>0</v>
      </c>
    </row>
    <row r="79" spans="1:7" ht="15.75" customHeight="1">
      <c r="A79" s="55">
        <v>3211</v>
      </c>
      <c r="B79" s="55" t="s">
        <v>9</v>
      </c>
      <c r="C79" s="56">
        <v>0</v>
      </c>
      <c r="D79" s="56">
        <v>38414</v>
      </c>
      <c r="E79" s="56">
        <v>0</v>
      </c>
      <c r="F79" s="56" t="e">
        <f t="shared" si="5"/>
        <v>#DIV/0!</v>
      </c>
      <c r="G79" s="56">
        <f t="shared" si="6"/>
        <v>0</v>
      </c>
    </row>
    <row r="80" spans="1:7" ht="15.75" customHeight="1">
      <c r="A80" s="55">
        <v>322</v>
      </c>
      <c r="B80" s="55" t="s">
        <v>13</v>
      </c>
      <c r="C80" s="57">
        <f>SUM(C81:C82)</f>
        <v>0</v>
      </c>
      <c r="D80" s="61">
        <f>SUM(D81:D82)</f>
        <v>32391</v>
      </c>
      <c r="E80" s="57">
        <f>SUM(E81:E82)</f>
        <v>0</v>
      </c>
      <c r="F80" s="56" t="e">
        <f t="shared" si="5"/>
        <v>#DIV/0!</v>
      </c>
      <c r="G80" s="56">
        <f t="shared" si="6"/>
        <v>0</v>
      </c>
    </row>
    <row r="81" spans="1:7" ht="15.75" customHeight="1">
      <c r="A81" s="55">
        <v>3221</v>
      </c>
      <c r="B81" s="59" t="s">
        <v>14</v>
      </c>
      <c r="C81" s="56">
        <v>0</v>
      </c>
      <c r="D81" s="56">
        <v>7391</v>
      </c>
      <c r="E81" s="56">
        <v>0</v>
      </c>
      <c r="F81" s="56" t="e">
        <f t="shared" si="5"/>
        <v>#DIV/0!</v>
      </c>
      <c r="G81" s="56">
        <f t="shared" si="6"/>
        <v>0</v>
      </c>
    </row>
    <row r="82" spans="1:7" ht="15.75" customHeight="1">
      <c r="A82" s="55">
        <v>3223</v>
      </c>
      <c r="B82" s="55" t="s">
        <v>15</v>
      </c>
      <c r="C82" s="56">
        <v>0</v>
      </c>
      <c r="D82" s="56">
        <v>25000</v>
      </c>
      <c r="E82" s="56">
        <v>0</v>
      </c>
      <c r="F82" s="56" t="e">
        <f t="shared" si="5"/>
        <v>#DIV/0!</v>
      </c>
      <c r="G82" s="56">
        <f t="shared" si="6"/>
        <v>0</v>
      </c>
    </row>
    <row r="83" spans="1:7">
      <c r="A83" s="55">
        <v>323</v>
      </c>
      <c r="B83" s="55" t="s">
        <v>17</v>
      </c>
      <c r="C83" s="57">
        <f>SUM(C84:C85)</f>
        <v>0</v>
      </c>
      <c r="D83" s="61">
        <f>SUM(D84:D85)</f>
        <v>30660</v>
      </c>
      <c r="E83" s="57">
        <f>SUM(E84:E85)</f>
        <v>0</v>
      </c>
      <c r="F83" s="56" t="e">
        <f t="shared" si="5"/>
        <v>#DIV/0!</v>
      </c>
      <c r="G83" s="56">
        <f t="shared" si="6"/>
        <v>0</v>
      </c>
    </row>
    <row r="84" spans="1:7" ht="15.75" customHeight="1">
      <c r="A84" s="55">
        <v>3231</v>
      </c>
      <c r="B84" s="55" t="s">
        <v>18</v>
      </c>
      <c r="C84" s="56">
        <v>0</v>
      </c>
      <c r="D84" s="56">
        <v>25000</v>
      </c>
      <c r="E84" s="56">
        <v>0</v>
      </c>
      <c r="F84" s="56" t="e">
        <f t="shared" si="5"/>
        <v>#DIV/0!</v>
      </c>
      <c r="G84" s="56">
        <f t="shared" si="6"/>
        <v>0</v>
      </c>
    </row>
    <row r="85" spans="1:7" ht="15.75" customHeight="1">
      <c r="A85" s="55">
        <v>3232</v>
      </c>
      <c r="B85" s="55" t="s">
        <v>19</v>
      </c>
      <c r="C85" s="56">
        <v>0</v>
      </c>
      <c r="D85" s="61">
        <v>5660</v>
      </c>
      <c r="E85" s="56">
        <v>0</v>
      </c>
      <c r="F85" s="56" t="e">
        <f t="shared" si="5"/>
        <v>#DIV/0!</v>
      </c>
      <c r="G85" s="56">
        <f t="shared" si="6"/>
        <v>0</v>
      </c>
    </row>
    <row r="86" spans="1:7" ht="15.75" customHeight="1">
      <c r="A86" s="55">
        <v>329</v>
      </c>
      <c r="B86" s="55" t="s">
        <v>24</v>
      </c>
      <c r="C86" s="56">
        <f>SUM(C87)</f>
        <v>0</v>
      </c>
      <c r="D86" s="56">
        <f>SUM(D87)</f>
        <v>5000</v>
      </c>
      <c r="E86" s="56">
        <f>SUM(E87)</f>
        <v>0</v>
      </c>
      <c r="F86" s="56" t="e">
        <f t="shared" ref="F86" si="12">SUM(E86/C86)*100</f>
        <v>#DIV/0!</v>
      </c>
      <c r="G86" s="56">
        <f t="shared" ref="G86" si="13">SUM(E86/D86)*100</f>
        <v>0</v>
      </c>
    </row>
    <row r="87" spans="1:7" ht="15.75" customHeight="1">
      <c r="A87" s="55">
        <v>3295</v>
      </c>
      <c r="B87" s="55" t="s">
        <v>27</v>
      </c>
      <c r="C87" s="56"/>
      <c r="D87" s="56">
        <v>5000</v>
      </c>
      <c r="E87" s="56"/>
      <c r="F87" s="56"/>
      <c r="G87" s="56"/>
    </row>
    <row r="88" spans="1:7" ht="15.75" customHeight="1">
      <c r="A88" s="58">
        <v>4</v>
      </c>
      <c r="B88" s="58" t="s">
        <v>46</v>
      </c>
      <c r="C88" s="57">
        <f t="shared" ref="C88:E89" si="14">SUM(C89)</f>
        <v>0</v>
      </c>
      <c r="D88" s="56">
        <f t="shared" si="14"/>
        <v>68065</v>
      </c>
      <c r="E88" s="57">
        <f t="shared" si="14"/>
        <v>24846.75</v>
      </c>
      <c r="F88" s="56" t="e">
        <f t="shared" si="5"/>
        <v>#DIV/0!</v>
      </c>
      <c r="G88" s="56">
        <f t="shared" si="6"/>
        <v>36.504444281201792</v>
      </c>
    </row>
    <row r="89" spans="1:7" ht="15.75" customHeight="1">
      <c r="A89" s="58">
        <v>42</v>
      </c>
      <c r="B89" s="58" t="s">
        <v>47</v>
      </c>
      <c r="C89" s="57">
        <f t="shared" si="14"/>
        <v>0</v>
      </c>
      <c r="D89" s="56">
        <f t="shared" si="14"/>
        <v>68065</v>
      </c>
      <c r="E89" s="57">
        <f t="shared" si="14"/>
        <v>24846.75</v>
      </c>
      <c r="F89" s="56" t="e">
        <f t="shared" si="5"/>
        <v>#DIV/0!</v>
      </c>
      <c r="G89" s="56">
        <f t="shared" si="6"/>
        <v>36.504444281201792</v>
      </c>
    </row>
    <row r="90" spans="1:7" ht="15.75" customHeight="1">
      <c r="A90" s="58">
        <v>422</v>
      </c>
      <c r="B90" s="58" t="s">
        <v>48</v>
      </c>
      <c r="C90" s="57">
        <f>SUM(C91:C96)</f>
        <v>0</v>
      </c>
      <c r="D90" s="61">
        <f>SUM(D91:D96)</f>
        <v>68065</v>
      </c>
      <c r="E90" s="57">
        <f>SUM(E91:E96)</f>
        <v>24846.75</v>
      </c>
      <c r="F90" s="56" t="e">
        <f t="shared" si="5"/>
        <v>#DIV/0!</v>
      </c>
      <c r="G90" s="56">
        <f t="shared" si="6"/>
        <v>36.504444281201792</v>
      </c>
    </row>
    <row r="91" spans="1:7" ht="15.75" customHeight="1">
      <c r="A91" s="58">
        <v>4221</v>
      </c>
      <c r="B91" s="58" t="s">
        <v>49</v>
      </c>
      <c r="C91" s="56">
        <v>0</v>
      </c>
      <c r="D91" s="56">
        <v>25000</v>
      </c>
      <c r="E91" s="56">
        <v>24846.75</v>
      </c>
      <c r="F91" s="56" t="e">
        <f t="shared" si="5"/>
        <v>#DIV/0!</v>
      </c>
      <c r="G91" s="56">
        <f t="shared" si="6"/>
        <v>99.387</v>
      </c>
    </row>
    <row r="92" spans="1:7" ht="15.75" customHeight="1">
      <c r="A92" s="58">
        <v>4222</v>
      </c>
      <c r="B92" s="58" t="s">
        <v>50</v>
      </c>
      <c r="C92" s="56">
        <v>0</v>
      </c>
      <c r="D92" s="56">
        <v>14800</v>
      </c>
      <c r="E92" s="56">
        <v>0</v>
      </c>
      <c r="F92" s="56" t="e">
        <f t="shared" si="5"/>
        <v>#DIV/0!</v>
      </c>
      <c r="G92" s="56">
        <f t="shared" si="6"/>
        <v>0</v>
      </c>
    </row>
    <row r="93" spans="1:7">
      <c r="A93" s="58">
        <v>4223</v>
      </c>
      <c r="B93" s="58" t="s">
        <v>51</v>
      </c>
      <c r="C93" s="56">
        <v>0</v>
      </c>
      <c r="D93" s="56">
        <v>23900</v>
      </c>
      <c r="E93" s="56">
        <v>0</v>
      </c>
      <c r="F93" s="56" t="e">
        <f t="shared" si="5"/>
        <v>#DIV/0!</v>
      </c>
      <c r="G93" s="56">
        <f t="shared" si="6"/>
        <v>0</v>
      </c>
    </row>
    <row r="94" spans="1:7" ht="15.75" customHeight="1">
      <c r="A94" s="58">
        <v>4224</v>
      </c>
      <c r="B94" s="58" t="s">
        <v>52</v>
      </c>
      <c r="C94" s="56">
        <v>0</v>
      </c>
      <c r="D94" s="56">
        <v>10</v>
      </c>
      <c r="E94" s="56">
        <v>0</v>
      </c>
      <c r="F94" s="56" t="e">
        <f t="shared" si="5"/>
        <v>#DIV/0!</v>
      </c>
      <c r="G94" s="56">
        <f t="shared" si="6"/>
        <v>0</v>
      </c>
    </row>
    <row r="95" spans="1:7">
      <c r="A95" s="58">
        <v>4225</v>
      </c>
      <c r="B95" s="58" t="s">
        <v>53</v>
      </c>
      <c r="C95" s="56">
        <v>0</v>
      </c>
      <c r="D95" s="56">
        <v>675</v>
      </c>
      <c r="E95" s="56">
        <v>0</v>
      </c>
      <c r="F95" s="56" t="e">
        <f t="shared" ref="F95:F145" si="15">SUM(E95/C95)*100</f>
        <v>#DIV/0!</v>
      </c>
      <c r="G95" s="56">
        <f t="shared" ref="G95:G145" si="16">SUM(E95/D95)*100</f>
        <v>0</v>
      </c>
    </row>
    <row r="96" spans="1:7" ht="15.75" customHeight="1">
      <c r="A96" s="58">
        <v>4227</v>
      </c>
      <c r="B96" s="58" t="s">
        <v>64</v>
      </c>
      <c r="C96" s="56">
        <v>0</v>
      </c>
      <c r="D96" s="56">
        <v>3680</v>
      </c>
      <c r="E96" s="56">
        <v>0</v>
      </c>
      <c r="F96" s="56" t="e">
        <f t="shared" si="15"/>
        <v>#DIV/0!</v>
      </c>
      <c r="G96" s="56">
        <f t="shared" si="16"/>
        <v>0</v>
      </c>
    </row>
    <row r="97" spans="1:7" ht="15.75" customHeight="1">
      <c r="A97" s="73" t="s">
        <v>40</v>
      </c>
      <c r="B97" s="58" t="s">
        <v>54</v>
      </c>
      <c r="C97" s="56">
        <f>SUM(C98)</f>
        <v>3000</v>
      </c>
      <c r="D97" s="56">
        <f>SUM(D98)</f>
        <v>85046</v>
      </c>
      <c r="E97" s="56">
        <f>SUM(E98)</f>
        <v>29259.8</v>
      </c>
      <c r="F97" s="56">
        <f t="shared" si="15"/>
        <v>975.32666666666671</v>
      </c>
      <c r="G97" s="56">
        <f t="shared" si="16"/>
        <v>34.404675116995506</v>
      </c>
    </row>
    <row r="98" spans="1:7" ht="15.75" customHeight="1">
      <c r="A98" s="55" t="s">
        <v>40</v>
      </c>
      <c r="B98" s="58" t="s">
        <v>55</v>
      </c>
      <c r="C98" s="56">
        <f>SUM(C99+C108)</f>
        <v>3000</v>
      </c>
      <c r="D98" s="56">
        <f>SUM(D99+D108)</f>
        <v>85046</v>
      </c>
      <c r="E98" s="56">
        <f>SUM(E99+E108)</f>
        <v>29259.8</v>
      </c>
      <c r="F98" s="56">
        <f t="shared" si="15"/>
        <v>975.32666666666671</v>
      </c>
      <c r="G98" s="56">
        <f t="shared" si="16"/>
        <v>34.404675116995506</v>
      </c>
    </row>
    <row r="99" spans="1:7" ht="15.75" customHeight="1">
      <c r="A99" s="55">
        <v>3</v>
      </c>
      <c r="B99" s="55" t="s">
        <v>6</v>
      </c>
      <c r="C99" s="56">
        <f t="shared" ref="C99:D99" si="17">SUM(C100)</f>
        <v>3000</v>
      </c>
      <c r="D99" s="56">
        <f t="shared" si="17"/>
        <v>48000</v>
      </c>
      <c r="E99" s="56">
        <f>SUM(E100)</f>
        <v>2128.75</v>
      </c>
      <c r="F99" s="56">
        <f t="shared" si="15"/>
        <v>70.958333333333329</v>
      </c>
      <c r="G99" s="56">
        <f t="shared" si="16"/>
        <v>4.434895833333333</v>
      </c>
    </row>
    <row r="100" spans="1:7" ht="15.75" customHeight="1">
      <c r="A100" s="55">
        <v>32</v>
      </c>
      <c r="B100" s="55" t="s">
        <v>7</v>
      </c>
      <c r="C100" s="56">
        <f>SUM(C101+C104+C106)</f>
        <v>3000</v>
      </c>
      <c r="D100" s="56">
        <f>SUM(D101+D104+D106)</f>
        <v>48000</v>
      </c>
      <c r="E100" s="56">
        <f>SUM(E101+E104+E106)</f>
        <v>2128.75</v>
      </c>
      <c r="F100" s="56">
        <f t="shared" si="15"/>
        <v>70.958333333333329</v>
      </c>
      <c r="G100" s="56">
        <f t="shared" si="16"/>
        <v>4.434895833333333</v>
      </c>
    </row>
    <row r="101" spans="1:7" ht="15.75" customHeight="1">
      <c r="A101" s="55">
        <v>322</v>
      </c>
      <c r="B101" s="55" t="s">
        <v>13</v>
      </c>
      <c r="C101" s="57">
        <f>SUM(C102:C103)</f>
        <v>0</v>
      </c>
      <c r="D101" s="61">
        <f>SUM(D102:D103)</f>
        <v>10000</v>
      </c>
      <c r="E101" s="57">
        <f>SUM(E102:E103)</f>
        <v>1078.75</v>
      </c>
      <c r="F101" s="56" t="e">
        <f t="shared" si="15"/>
        <v>#DIV/0!</v>
      </c>
      <c r="G101" s="56">
        <f t="shared" si="16"/>
        <v>10.7875</v>
      </c>
    </row>
    <row r="102" spans="1:7" ht="15.75" customHeight="1">
      <c r="A102" s="55">
        <v>3221</v>
      </c>
      <c r="B102" s="59" t="s">
        <v>14</v>
      </c>
      <c r="C102" s="56">
        <v>0</v>
      </c>
      <c r="D102" s="56">
        <v>9000</v>
      </c>
      <c r="E102" s="56">
        <v>1078.75</v>
      </c>
      <c r="F102" s="56" t="e">
        <f t="shared" si="15"/>
        <v>#DIV/0!</v>
      </c>
      <c r="G102" s="56">
        <f t="shared" si="16"/>
        <v>11.986111111111111</v>
      </c>
    </row>
    <row r="103" spans="1:7" ht="15.75" customHeight="1">
      <c r="A103" s="55">
        <v>3225</v>
      </c>
      <c r="B103" s="55" t="s">
        <v>32</v>
      </c>
      <c r="C103" s="56">
        <v>0</v>
      </c>
      <c r="D103" s="56">
        <v>1000</v>
      </c>
      <c r="E103" s="56">
        <v>0</v>
      </c>
      <c r="F103" s="56" t="e">
        <f t="shared" si="15"/>
        <v>#DIV/0!</v>
      </c>
      <c r="G103" s="56">
        <f t="shared" si="16"/>
        <v>0</v>
      </c>
    </row>
    <row r="104" spans="1:7" ht="15.75" customHeight="1">
      <c r="A104" s="55">
        <v>323</v>
      </c>
      <c r="B104" s="55" t="s">
        <v>17</v>
      </c>
      <c r="C104" s="57">
        <f>SUM(C105)</f>
        <v>0</v>
      </c>
      <c r="D104" s="61">
        <f>SUM(D105)</f>
        <v>25000</v>
      </c>
      <c r="E104" s="57">
        <f>SUM(E105)</f>
        <v>0</v>
      </c>
      <c r="F104" s="56" t="e">
        <f t="shared" si="15"/>
        <v>#DIV/0!</v>
      </c>
      <c r="G104" s="56">
        <f t="shared" si="16"/>
        <v>0</v>
      </c>
    </row>
    <row r="105" spans="1:7" ht="15.75" customHeight="1">
      <c r="A105" s="55">
        <v>3231</v>
      </c>
      <c r="B105" s="55" t="s">
        <v>18</v>
      </c>
      <c r="C105" s="56">
        <v>0</v>
      </c>
      <c r="D105" s="56">
        <v>25000</v>
      </c>
      <c r="E105" s="56">
        <v>0</v>
      </c>
      <c r="F105" s="56" t="e">
        <f t="shared" si="15"/>
        <v>#DIV/0!</v>
      </c>
      <c r="G105" s="56">
        <f t="shared" si="16"/>
        <v>0</v>
      </c>
    </row>
    <row r="106" spans="1:7" ht="15.75" customHeight="1">
      <c r="A106" s="55">
        <v>329</v>
      </c>
      <c r="B106" s="55" t="s">
        <v>34</v>
      </c>
      <c r="C106" s="56">
        <f>SUM(C107)</f>
        <v>3000</v>
      </c>
      <c r="D106" s="61">
        <f>SUM(D107)</f>
        <v>13000</v>
      </c>
      <c r="E106" s="56">
        <f>SUM(E107)</f>
        <v>1050</v>
      </c>
      <c r="F106" s="56">
        <f t="shared" si="15"/>
        <v>35</v>
      </c>
      <c r="G106" s="56">
        <f t="shared" si="16"/>
        <v>8.0769230769230766</v>
      </c>
    </row>
    <row r="107" spans="1:7" ht="15.75" customHeight="1">
      <c r="A107" s="55">
        <v>3299</v>
      </c>
      <c r="B107" s="55" t="s">
        <v>24</v>
      </c>
      <c r="C107" s="56">
        <v>3000</v>
      </c>
      <c r="D107" s="56">
        <v>13000</v>
      </c>
      <c r="E107" s="56">
        <v>1050</v>
      </c>
      <c r="F107" s="56">
        <f t="shared" si="15"/>
        <v>35</v>
      </c>
      <c r="G107" s="56">
        <f t="shared" si="16"/>
        <v>8.0769230769230766</v>
      </c>
    </row>
    <row r="108" spans="1:7">
      <c r="A108" s="58">
        <v>4</v>
      </c>
      <c r="B108" s="58" t="s">
        <v>46</v>
      </c>
      <c r="C108" s="57">
        <f t="shared" ref="C108:E109" si="18">SUM(C109)</f>
        <v>0</v>
      </c>
      <c r="D108" s="56">
        <f t="shared" si="18"/>
        <v>37046</v>
      </c>
      <c r="E108" s="57">
        <f t="shared" si="18"/>
        <v>27131.05</v>
      </c>
      <c r="F108" s="56" t="e">
        <f t="shared" si="15"/>
        <v>#DIV/0!</v>
      </c>
      <c r="G108" s="56">
        <f t="shared" si="16"/>
        <v>73.236111860929654</v>
      </c>
    </row>
    <row r="109" spans="1:7" ht="15.75" customHeight="1">
      <c r="A109" s="58">
        <v>42</v>
      </c>
      <c r="B109" s="58" t="s">
        <v>47</v>
      </c>
      <c r="C109" s="57">
        <f t="shared" si="18"/>
        <v>0</v>
      </c>
      <c r="D109" s="56">
        <f>SUM(D110+D113)</f>
        <v>37046</v>
      </c>
      <c r="E109" s="57">
        <f t="shared" si="18"/>
        <v>27131.05</v>
      </c>
      <c r="F109" s="56" t="e">
        <f t="shared" si="15"/>
        <v>#DIV/0!</v>
      </c>
      <c r="G109" s="56">
        <f t="shared" si="16"/>
        <v>73.236111860929654</v>
      </c>
    </row>
    <row r="110" spans="1:7" ht="15.75" customHeight="1">
      <c r="A110" s="58">
        <v>422</v>
      </c>
      <c r="B110" s="58" t="s">
        <v>48</v>
      </c>
      <c r="C110" s="57">
        <f>SUM(C111:C112)</f>
        <v>0</v>
      </c>
      <c r="D110" s="56">
        <f>SUM(D111:D112)</f>
        <v>36046</v>
      </c>
      <c r="E110" s="57">
        <f>SUM(E111:E112)</f>
        <v>27131.05</v>
      </c>
      <c r="F110" s="56" t="e">
        <f t="shared" si="15"/>
        <v>#DIV/0!</v>
      </c>
      <c r="G110" s="56">
        <f t="shared" si="16"/>
        <v>75.267852188869782</v>
      </c>
    </row>
    <row r="111" spans="1:7" ht="15.75" customHeight="1">
      <c r="A111" s="58">
        <v>4221</v>
      </c>
      <c r="B111" s="58" t="s">
        <v>49</v>
      </c>
      <c r="C111" s="56">
        <v>0</v>
      </c>
      <c r="D111" s="56">
        <v>9874</v>
      </c>
      <c r="E111" s="56">
        <v>2150</v>
      </c>
      <c r="F111" s="56" t="e">
        <f t="shared" si="15"/>
        <v>#DIV/0!</v>
      </c>
      <c r="G111" s="56">
        <f t="shared" si="16"/>
        <v>21.774356896900951</v>
      </c>
    </row>
    <row r="112" spans="1:7" ht="15.75" customHeight="1">
      <c r="A112" s="58">
        <v>4226</v>
      </c>
      <c r="B112" s="58" t="s">
        <v>56</v>
      </c>
      <c r="C112" s="56">
        <v>0</v>
      </c>
      <c r="D112" s="56">
        <v>26172</v>
      </c>
      <c r="E112" s="56">
        <v>24981.05</v>
      </c>
      <c r="F112" s="56" t="e">
        <f t="shared" si="15"/>
        <v>#DIV/0!</v>
      </c>
      <c r="G112" s="56">
        <f t="shared" si="16"/>
        <v>95.4495262112181</v>
      </c>
    </row>
    <row r="113" spans="1:7">
      <c r="A113" s="58">
        <v>424</v>
      </c>
      <c r="B113" s="58" t="s">
        <v>57</v>
      </c>
      <c r="C113" s="57">
        <f>SUM(C114)</f>
        <v>0</v>
      </c>
      <c r="D113" s="61">
        <f>SUM(D114)</f>
        <v>1000</v>
      </c>
      <c r="E113" s="57">
        <f>SUM(E114)</f>
        <v>0</v>
      </c>
      <c r="F113" s="56" t="e">
        <f t="shared" si="15"/>
        <v>#DIV/0!</v>
      </c>
      <c r="G113" s="56">
        <f t="shared" si="16"/>
        <v>0</v>
      </c>
    </row>
    <row r="114" spans="1:7">
      <c r="A114" s="58">
        <v>4241</v>
      </c>
      <c r="B114" s="58" t="s">
        <v>58</v>
      </c>
      <c r="C114" s="56">
        <v>0</v>
      </c>
      <c r="D114" s="56">
        <v>1000</v>
      </c>
      <c r="E114" s="56">
        <v>0</v>
      </c>
      <c r="F114" s="56" t="e">
        <f t="shared" si="15"/>
        <v>#DIV/0!</v>
      </c>
      <c r="G114" s="56">
        <f t="shared" si="16"/>
        <v>0</v>
      </c>
    </row>
    <row r="115" spans="1:7" ht="15.75" customHeight="1">
      <c r="A115" s="73" t="s">
        <v>40</v>
      </c>
      <c r="B115" s="58" t="s">
        <v>59</v>
      </c>
      <c r="C115" s="56">
        <f t="shared" ref="C115:E116" si="19">SUM(C116)</f>
        <v>0</v>
      </c>
      <c r="D115" s="56">
        <f t="shared" si="19"/>
        <v>287163</v>
      </c>
      <c r="E115" s="56">
        <f t="shared" si="19"/>
        <v>167118.56</v>
      </c>
      <c r="F115" s="56" t="e">
        <f t="shared" ref="F115" si="20">SUM(E115/C115)*100</f>
        <v>#DIV/0!</v>
      </c>
      <c r="G115" s="56">
        <f t="shared" ref="G115" si="21">SUM(E115/D115)*100</f>
        <v>58.196411097529975</v>
      </c>
    </row>
    <row r="116" spans="1:7" ht="15.75" customHeight="1">
      <c r="A116" s="55" t="s">
        <v>40</v>
      </c>
      <c r="B116" s="58" t="s">
        <v>60</v>
      </c>
      <c r="C116" s="56">
        <f t="shared" si="19"/>
        <v>0</v>
      </c>
      <c r="D116" s="56">
        <f t="shared" si="19"/>
        <v>287163</v>
      </c>
      <c r="E116" s="56">
        <f t="shared" si="19"/>
        <v>167118.56</v>
      </c>
      <c r="F116" s="56" t="e">
        <f t="shared" ref="F116:F136" si="22">SUM(E116/C116)*100</f>
        <v>#DIV/0!</v>
      </c>
      <c r="G116" s="56">
        <f t="shared" ref="G116:G136" si="23">SUM(E116/D116)*100</f>
        <v>58.196411097529975</v>
      </c>
    </row>
    <row r="117" spans="1:7" ht="15.75" customHeight="1">
      <c r="A117" s="55">
        <v>3</v>
      </c>
      <c r="B117" s="55" t="s">
        <v>6</v>
      </c>
      <c r="C117" s="56">
        <f>SUM(C118+C125+C134)</f>
        <v>0</v>
      </c>
      <c r="D117" s="56">
        <f>SUM(D118+D125+D134)</f>
        <v>287163</v>
      </c>
      <c r="E117" s="56">
        <f>SUM(E118+E125+E134)</f>
        <v>167118.56</v>
      </c>
      <c r="F117" s="56" t="e">
        <f t="shared" si="22"/>
        <v>#DIV/0!</v>
      </c>
      <c r="G117" s="56">
        <f t="shared" si="23"/>
        <v>58.196411097529975</v>
      </c>
    </row>
    <row r="118" spans="1:7" ht="15.75" customHeight="1">
      <c r="A118" s="55">
        <v>31</v>
      </c>
      <c r="B118" s="55" t="s">
        <v>67</v>
      </c>
      <c r="C118" s="56"/>
      <c r="D118" s="56">
        <f>SUM(D119+D121)</f>
        <v>228413</v>
      </c>
      <c r="E118" s="56">
        <f>SUM(E119+E121)</f>
        <v>116174.15</v>
      </c>
      <c r="F118" s="56" t="e">
        <f t="shared" si="22"/>
        <v>#DIV/0!</v>
      </c>
      <c r="G118" s="56">
        <f t="shared" si="23"/>
        <v>50.861443963347099</v>
      </c>
    </row>
    <row r="119" spans="1:7" ht="15.75" customHeight="1">
      <c r="A119" s="55">
        <v>311</v>
      </c>
      <c r="B119" s="55" t="s">
        <v>68</v>
      </c>
      <c r="C119" s="56"/>
      <c r="D119" s="61">
        <f>SUM(D120)</f>
        <v>200477</v>
      </c>
      <c r="E119" s="56">
        <f>SUM(E120)</f>
        <v>101993.34</v>
      </c>
      <c r="F119" s="56" t="e">
        <f t="shared" ref="F119" si="24">SUM(E119/C119)*100</f>
        <v>#DIV/0!</v>
      </c>
      <c r="G119" s="56">
        <f t="shared" ref="G119" si="25">SUM(E119/D119)*100</f>
        <v>50.875332332387259</v>
      </c>
    </row>
    <row r="120" spans="1:7" ht="15.75" customHeight="1">
      <c r="A120" s="55">
        <v>3111</v>
      </c>
      <c r="B120" s="55" t="s">
        <v>69</v>
      </c>
      <c r="C120" s="56"/>
      <c r="D120" s="56">
        <v>200477</v>
      </c>
      <c r="E120" s="56">
        <v>101993.34</v>
      </c>
      <c r="F120" s="56" t="e">
        <f t="shared" si="22"/>
        <v>#DIV/0!</v>
      </c>
      <c r="G120" s="56">
        <f t="shared" si="23"/>
        <v>50.875332332387259</v>
      </c>
    </row>
    <row r="121" spans="1:7" ht="15.75" customHeight="1">
      <c r="A121" s="55">
        <v>313</v>
      </c>
      <c r="B121" s="55" t="s">
        <v>70</v>
      </c>
      <c r="C121" s="56">
        <f>SUM(C122:C123)</f>
        <v>0</v>
      </c>
      <c r="D121" s="61">
        <f>SUM(D122:D124)</f>
        <v>27936</v>
      </c>
      <c r="E121" s="56">
        <f>SUM(E122:E124)</f>
        <v>14180.810000000001</v>
      </c>
      <c r="F121" s="56" t="e">
        <f t="shared" si="22"/>
        <v>#DIV/0!</v>
      </c>
      <c r="G121" s="56">
        <f t="shared" si="23"/>
        <v>50.761776918671252</v>
      </c>
    </row>
    <row r="122" spans="1:7" ht="15.75" customHeight="1">
      <c r="A122" s="55">
        <v>3131</v>
      </c>
      <c r="B122" s="55" t="s">
        <v>102</v>
      </c>
      <c r="C122" s="56"/>
      <c r="D122" s="56">
        <v>36</v>
      </c>
      <c r="E122" s="56">
        <v>35.840000000000003</v>
      </c>
      <c r="F122" s="56" t="e">
        <f t="shared" si="22"/>
        <v>#DIV/0!</v>
      </c>
      <c r="G122" s="56">
        <f t="shared" si="23"/>
        <v>99.555555555555557</v>
      </c>
    </row>
    <row r="123" spans="1:7" ht="15.75" customHeight="1">
      <c r="A123" s="55">
        <v>3132</v>
      </c>
      <c r="B123" s="55" t="s">
        <v>71</v>
      </c>
      <c r="C123" s="56"/>
      <c r="D123" s="56">
        <v>25300</v>
      </c>
      <c r="E123" s="56">
        <v>12749.59</v>
      </c>
      <c r="F123" s="56" t="e">
        <f t="shared" si="22"/>
        <v>#DIV/0!</v>
      </c>
      <c r="G123" s="56">
        <f t="shared" si="23"/>
        <v>50.393636363636361</v>
      </c>
    </row>
    <row r="124" spans="1:7" ht="15.75" customHeight="1">
      <c r="A124" s="55">
        <v>3133</v>
      </c>
      <c r="B124" s="55" t="s">
        <v>154</v>
      </c>
      <c r="C124" s="56"/>
      <c r="D124" s="56">
        <v>2600</v>
      </c>
      <c r="E124" s="56">
        <v>1395.38</v>
      </c>
      <c r="F124" s="56"/>
      <c r="G124" s="56">
        <f t="shared" si="23"/>
        <v>53.668461538461543</v>
      </c>
    </row>
    <row r="125" spans="1:7" ht="15.75" customHeight="1">
      <c r="A125" s="55">
        <v>32</v>
      </c>
      <c r="B125" s="55" t="s">
        <v>7</v>
      </c>
      <c r="C125" s="56">
        <f>SUM(C126+C128+C131)</f>
        <v>0</v>
      </c>
      <c r="D125" s="56">
        <f>SUM(D126+D128+D131)</f>
        <v>46207</v>
      </c>
      <c r="E125" s="56">
        <f>SUM(E126+E128+E131)</f>
        <v>38401.760000000002</v>
      </c>
      <c r="F125" s="56" t="e">
        <f t="shared" ref="F125" si="26">SUM(E125/C125)*100</f>
        <v>#DIV/0!</v>
      </c>
      <c r="G125" s="56">
        <f t="shared" ref="G125" si="27">SUM(E125/D125)*100</f>
        <v>83.108100504252604</v>
      </c>
    </row>
    <row r="126" spans="1:7" ht="15.75" customHeight="1">
      <c r="A126" s="55">
        <v>321</v>
      </c>
      <c r="B126" s="55" t="s">
        <v>8</v>
      </c>
      <c r="C126" s="56">
        <f>SUM(C127)</f>
        <v>0</v>
      </c>
      <c r="D126" s="61">
        <f>SUM(D127)</f>
        <v>2257</v>
      </c>
      <c r="E126" s="56">
        <f>SUM(E127)</f>
        <v>0</v>
      </c>
      <c r="F126" s="56" t="e">
        <f t="shared" si="22"/>
        <v>#DIV/0!</v>
      </c>
      <c r="G126" s="56">
        <f t="shared" si="23"/>
        <v>0</v>
      </c>
    </row>
    <row r="127" spans="1:7" ht="15.75" customHeight="1">
      <c r="A127" s="55">
        <v>3213</v>
      </c>
      <c r="B127" s="55" t="s">
        <v>12</v>
      </c>
      <c r="C127" s="56"/>
      <c r="D127" s="56">
        <v>2257</v>
      </c>
      <c r="E127" s="56"/>
      <c r="F127" s="56" t="e">
        <f t="shared" si="22"/>
        <v>#DIV/0!</v>
      </c>
      <c r="G127" s="56">
        <f t="shared" si="23"/>
        <v>0</v>
      </c>
    </row>
    <row r="128" spans="1:7" ht="15.75" customHeight="1">
      <c r="A128" s="55">
        <v>323</v>
      </c>
      <c r="B128" s="55" t="s">
        <v>17</v>
      </c>
      <c r="C128" s="56">
        <f>SUM(C129:C130)</f>
        <v>0</v>
      </c>
      <c r="D128" s="61">
        <f>SUM(D129:D130)</f>
        <v>7609</v>
      </c>
      <c r="E128" s="56">
        <f>SUM(E129:E130)</f>
        <v>4350</v>
      </c>
      <c r="F128" s="56" t="e">
        <f t="shared" si="22"/>
        <v>#DIV/0!</v>
      </c>
      <c r="G128" s="56">
        <f t="shared" si="23"/>
        <v>57.16914180575634</v>
      </c>
    </row>
    <row r="129" spans="1:7" ht="15.75" customHeight="1">
      <c r="A129" s="55">
        <v>3232</v>
      </c>
      <c r="B129" s="55" t="s">
        <v>19</v>
      </c>
      <c r="C129" s="56"/>
      <c r="D129" s="56">
        <v>1909</v>
      </c>
      <c r="E129" s="56"/>
      <c r="F129" s="56" t="e">
        <f t="shared" si="22"/>
        <v>#DIV/0!</v>
      </c>
      <c r="G129" s="56">
        <f t="shared" si="23"/>
        <v>0</v>
      </c>
    </row>
    <row r="130" spans="1:7" ht="15.75" customHeight="1">
      <c r="A130" s="55">
        <v>3236</v>
      </c>
      <c r="B130" s="55" t="s">
        <v>153</v>
      </c>
      <c r="C130" s="56"/>
      <c r="D130" s="56">
        <v>5700</v>
      </c>
      <c r="E130" s="56">
        <v>4350</v>
      </c>
      <c r="F130" s="56" t="e">
        <f t="shared" si="22"/>
        <v>#DIV/0!</v>
      </c>
      <c r="G130" s="56">
        <f t="shared" si="23"/>
        <v>76.31578947368422</v>
      </c>
    </row>
    <row r="131" spans="1:7" ht="15.75" customHeight="1">
      <c r="A131" s="55">
        <v>329</v>
      </c>
      <c r="B131" s="55" t="s">
        <v>24</v>
      </c>
      <c r="C131" s="56">
        <f>SUM(C132:C133)</f>
        <v>0</v>
      </c>
      <c r="D131" s="61">
        <f>SUM(D132:D133)</f>
        <v>36341</v>
      </c>
      <c r="E131" s="56">
        <f>SUM(E132:E133)</f>
        <v>34051.760000000002</v>
      </c>
      <c r="F131" s="56" t="e">
        <f t="shared" si="22"/>
        <v>#DIV/0!</v>
      </c>
      <c r="G131" s="56">
        <f t="shared" si="23"/>
        <v>93.700668666244752</v>
      </c>
    </row>
    <row r="132" spans="1:7" ht="15.75" customHeight="1">
      <c r="A132" s="55">
        <v>3295</v>
      </c>
      <c r="B132" s="55" t="s">
        <v>27</v>
      </c>
      <c r="C132" s="56"/>
      <c r="D132" s="56">
        <v>4716</v>
      </c>
      <c r="E132" s="56">
        <v>2426.7600000000002</v>
      </c>
      <c r="F132" s="56" t="e">
        <f t="shared" si="22"/>
        <v>#DIV/0!</v>
      </c>
      <c r="G132" s="56">
        <f t="shared" si="23"/>
        <v>51.458015267175568</v>
      </c>
    </row>
    <row r="133" spans="1:7" ht="15.75" customHeight="1">
      <c r="A133" s="55">
        <v>3296</v>
      </c>
      <c r="B133" s="55" t="s">
        <v>152</v>
      </c>
      <c r="C133" s="56"/>
      <c r="D133" s="56">
        <v>31625</v>
      </c>
      <c r="E133" s="56">
        <v>31625</v>
      </c>
      <c r="F133" s="56" t="e">
        <f t="shared" si="22"/>
        <v>#DIV/0!</v>
      </c>
      <c r="G133" s="56">
        <f t="shared" si="23"/>
        <v>100</v>
      </c>
    </row>
    <row r="134" spans="1:7" ht="15.75" customHeight="1">
      <c r="A134" s="55">
        <v>34</v>
      </c>
      <c r="B134" s="55" t="s">
        <v>28</v>
      </c>
      <c r="C134" s="56">
        <f t="shared" ref="C134:E135" si="28">SUM(C135)</f>
        <v>0</v>
      </c>
      <c r="D134" s="56">
        <f t="shared" si="28"/>
        <v>12543</v>
      </c>
      <c r="E134" s="56">
        <f t="shared" si="28"/>
        <v>12542.65</v>
      </c>
      <c r="F134" s="56" t="e">
        <f t="shared" si="22"/>
        <v>#DIV/0!</v>
      </c>
      <c r="G134" s="56">
        <f t="shared" si="23"/>
        <v>99.997209598979509</v>
      </c>
    </row>
    <row r="135" spans="1:7" ht="15.75" customHeight="1">
      <c r="A135" s="75">
        <v>343</v>
      </c>
      <c r="B135" s="55" t="s">
        <v>29</v>
      </c>
      <c r="C135" s="56">
        <f t="shared" si="28"/>
        <v>0</v>
      </c>
      <c r="D135" s="61">
        <f t="shared" si="28"/>
        <v>12543</v>
      </c>
      <c r="E135" s="56">
        <f t="shared" si="28"/>
        <v>12542.65</v>
      </c>
      <c r="F135" s="56" t="e">
        <f t="shared" si="22"/>
        <v>#DIV/0!</v>
      </c>
      <c r="G135" s="56">
        <f t="shared" si="23"/>
        <v>99.997209598979509</v>
      </c>
    </row>
    <row r="136" spans="1:7" ht="15.75" customHeight="1">
      <c r="A136" s="55">
        <v>3433</v>
      </c>
      <c r="B136" s="55" t="s">
        <v>151</v>
      </c>
      <c r="C136" s="56"/>
      <c r="D136" s="56">
        <v>12543</v>
      </c>
      <c r="E136" s="56">
        <v>12542.65</v>
      </c>
      <c r="F136" s="56" t="e">
        <f t="shared" si="22"/>
        <v>#DIV/0!</v>
      </c>
      <c r="G136" s="56">
        <f t="shared" si="23"/>
        <v>99.997209598979509</v>
      </c>
    </row>
    <row r="137" spans="1:7" ht="15" customHeight="1">
      <c r="A137" s="73" t="s">
        <v>2</v>
      </c>
      <c r="B137" s="58" t="s">
        <v>78</v>
      </c>
      <c r="C137" s="56">
        <f t="shared" ref="C137:E143" si="29">SUM(C138)</f>
        <v>60112</v>
      </c>
      <c r="D137" s="56">
        <f t="shared" si="29"/>
        <v>97127</v>
      </c>
      <c r="E137" s="56">
        <f t="shared" si="29"/>
        <v>49611.06</v>
      </c>
      <c r="F137" s="56">
        <f t="shared" si="15"/>
        <v>82.531042054830976</v>
      </c>
      <c r="G137" s="56">
        <f t="shared" si="16"/>
        <v>51.07854664511413</v>
      </c>
    </row>
    <row r="138" spans="1:7" ht="30" customHeight="1">
      <c r="A138" s="78" t="s">
        <v>38</v>
      </c>
      <c r="B138" s="58" t="s">
        <v>79</v>
      </c>
      <c r="C138" s="60">
        <f t="shared" si="29"/>
        <v>60112</v>
      </c>
      <c r="D138" s="60">
        <f t="shared" si="29"/>
        <v>97127</v>
      </c>
      <c r="E138" s="60">
        <f t="shared" si="29"/>
        <v>49611.06</v>
      </c>
      <c r="F138" s="56">
        <f t="shared" si="15"/>
        <v>82.531042054830976</v>
      </c>
      <c r="G138" s="56">
        <f t="shared" si="16"/>
        <v>51.07854664511413</v>
      </c>
    </row>
    <row r="139" spans="1:7">
      <c r="A139" s="55" t="s">
        <v>40</v>
      </c>
      <c r="B139" s="58" t="s">
        <v>59</v>
      </c>
      <c r="C139" s="56">
        <f t="shared" si="29"/>
        <v>60112</v>
      </c>
      <c r="D139" s="56">
        <f t="shared" si="29"/>
        <v>97127</v>
      </c>
      <c r="E139" s="56">
        <f t="shared" si="29"/>
        <v>49611.06</v>
      </c>
      <c r="F139" s="56">
        <f t="shared" si="15"/>
        <v>82.531042054830976</v>
      </c>
      <c r="G139" s="56">
        <f t="shared" si="16"/>
        <v>51.07854664511413</v>
      </c>
    </row>
    <row r="140" spans="1:7" ht="15.75" customHeight="1">
      <c r="A140" s="55" t="s">
        <v>40</v>
      </c>
      <c r="B140" s="58" t="s">
        <v>60</v>
      </c>
      <c r="C140" s="56">
        <f t="shared" si="29"/>
        <v>60112</v>
      </c>
      <c r="D140" s="56">
        <f t="shared" si="29"/>
        <v>97127</v>
      </c>
      <c r="E140" s="56">
        <f t="shared" si="29"/>
        <v>49611.06</v>
      </c>
      <c r="F140" s="56">
        <f t="shared" si="15"/>
        <v>82.531042054830976</v>
      </c>
      <c r="G140" s="56">
        <f t="shared" si="16"/>
        <v>51.07854664511413</v>
      </c>
    </row>
    <row r="141" spans="1:7" ht="15.75" customHeight="1">
      <c r="A141" s="55">
        <v>3</v>
      </c>
      <c r="B141" s="55" t="s">
        <v>6</v>
      </c>
      <c r="C141" s="56">
        <f t="shared" si="29"/>
        <v>60112</v>
      </c>
      <c r="D141" s="56">
        <f t="shared" si="29"/>
        <v>97127</v>
      </c>
      <c r="E141" s="56">
        <f t="shared" si="29"/>
        <v>49611.06</v>
      </c>
      <c r="F141" s="56">
        <f t="shared" si="15"/>
        <v>82.531042054830976</v>
      </c>
      <c r="G141" s="56">
        <f t="shared" si="16"/>
        <v>51.07854664511413</v>
      </c>
    </row>
    <row r="142" spans="1:7" ht="31.5">
      <c r="A142" s="59">
        <v>37</v>
      </c>
      <c r="B142" s="62" t="s">
        <v>75</v>
      </c>
      <c r="C142" s="60">
        <f t="shared" si="29"/>
        <v>60112</v>
      </c>
      <c r="D142" s="60">
        <f t="shared" si="29"/>
        <v>97127</v>
      </c>
      <c r="E142" s="60">
        <f t="shared" si="29"/>
        <v>49611.06</v>
      </c>
      <c r="F142" s="56">
        <f t="shared" si="15"/>
        <v>82.531042054830976</v>
      </c>
      <c r="G142" s="56">
        <f t="shared" si="16"/>
        <v>51.07854664511413</v>
      </c>
    </row>
    <row r="143" spans="1:7" ht="15.75" customHeight="1">
      <c r="A143" s="59">
        <v>372</v>
      </c>
      <c r="B143" s="62" t="s">
        <v>80</v>
      </c>
      <c r="C143" s="60">
        <f t="shared" si="29"/>
        <v>60112</v>
      </c>
      <c r="D143" s="63">
        <f t="shared" si="29"/>
        <v>97127</v>
      </c>
      <c r="E143" s="60">
        <f t="shared" si="29"/>
        <v>49611.06</v>
      </c>
      <c r="F143" s="56">
        <f t="shared" si="15"/>
        <v>82.531042054830976</v>
      </c>
      <c r="G143" s="56">
        <f t="shared" si="16"/>
        <v>51.07854664511413</v>
      </c>
    </row>
    <row r="144" spans="1:7">
      <c r="A144" s="59">
        <v>3721</v>
      </c>
      <c r="B144" s="62" t="s">
        <v>76</v>
      </c>
      <c r="C144" s="60">
        <v>60112</v>
      </c>
      <c r="D144" s="60">
        <v>97127</v>
      </c>
      <c r="E144" s="60">
        <v>49611.06</v>
      </c>
      <c r="F144" s="56">
        <f t="shared" si="15"/>
        <v>82.531042054830976</v>
      </c>
      <c r="G144" s="56">
        <f t="shared" si="16"/>
        <v>51.07854664511413</v>
      </c>
    </row>
    <row r="145" spans="1:7" ht="31.5">
      <c r="A145" s="74" t="s">
        <v>148</v>
      </c>
      <c r="B145" s="58" t="s">
        <v>74</v>
      </c>
      <c r="C145" s="56">
        <f t="shared" ref="C145:E146" si="30">SUM(C146)</f>
        <v>41047</v>
      </c>
      <c r="D145" s="56">
        <f t="shared" si="30"/>
        <v>82233</v>
      </c>
      <c r="E145" s="56">
        <f t="shared" si="30"/>
        <v>71906.13</v>
      </c>
      <c r="F145" s="56">
        <f t="shared" si="15"/>
        <v>175.17998879333447</v>
      </c>
      <c r="G145" s="56">
        <f t="shared" si="16"/>
        <v>87.441939367407258</v>
      </c>
    </row>
    <row r="146" spans="1:7" ht="47.25">
      <c r="A146" s="59" t="s">
        <v>38</v>
      </c>
      <c r="B146" s="58" t="s">
        <v>79</v>
      </c>
      <c r="C146" s="60">
        <f t="shared" si="30"/>
        <v>41047</v>
      </c>
      <c r="D146" s="60">
        <f t="shared" si="30"/>
        <v>82233</v>
      </c>
      <c r="E146" s="60">
        <f t="shared" si="30"/>
        <v>71906.13</v>
      </c>
      <c r="F146" s="56">
        <f t="shared" ref="F146:F215" si="31">SUM(E146/C146)*100</f>
        <v>175.17998879333447</v>
      </c>
      <c r="G146" s="56">
        <f t="shared" ref="G146:G215" si="32">SUM(E146/D146)*100</f>
        <v>87.441939367407258</v>
      </c>
    </row>
    <row r="147" spans="1:7">
      <c r="A147" s="75" t="s">
        <v>40</v>
      </c>
      <c r="B147" s="58" t="s">
        <v>65</v>
      </c>
      <c r="C147" s="56">
        <f t="shared" ref="C147:E148" si="33">SUM(C148)</f>
        <v>41047</v>
      </c>
      <c r="D147" s="56">
        <f t="shared" si="33"/>
        <v>82233</v>
      </c>
      <c r="E147" s="56">
        <f t="shared" si="33"/>
        <v>71906.13</v>
      </c>
      <c r="F147" s="56">
        <f t="shared" si="31"/>
        <v>175.17998879333447</v>
      </c>
      <c r="G147" s="56">
        <f t="shared" si="32"/>
        <v>87.441939367407258</v>
      </c>
    </row>
    <row r="148" spans="1:7" ht="15.75" customHeight="1">
      <c r="A148" s="55" t="s">
        <v>40</v>
      </c>
      <c r="B148" s="58" t="s">
        <v>66</v>
      </c>
      <c r="C148" s="56">
        <f t="shared" si="33"/>
        <v>41047</v>
      </c>
      <c r="D148" s="56">
        <f t="shared" si="33"/>
        <v>82233</v>
      </c>
      <c r="E148" s="56">
        <f t="shared" si="33"/>
        <v>71906.13</v>
      </c>
      <c r="F148" s="56">
        <f t="shared" si="31"/>
        <v>175.17998879333447</v>
      </c>
      <c r="G148" s="56">
        <f t="shared" si="32"/>
        <v>87.441939367407258</v>
      </c>
    </row>
    <row r="149" spans="1:7" ht="15" customHeight="1">
      <c r="A149" s="55">
        <v>3</v>
      </c>
      <c r="B149" s="55" t="s">
        <v>6</v>
      </c>
      <c r="C149" s="56">
        <f>SUM(C150+C157)</f>
        <v>41047</v>
      </c>
      <c r="D149" s="56">
        <f>SUM(D150+D157)</f>
        <v>82233</v>
      </c>
      <c r="E149" s="56">
        <f>SUM(E150+E157)</f>
        <v>71906.13</v>
      </c>
      <c r="F149" s="56">
        <f t="shared" si="31"/>
        <v>175.17998879333447</v>
      </c>
      <c r="G149" s="56">
        <f t="shared" si="32"/>
        <v>87.441939367407258</v>
      </c>
    </row>
    <row r="150" spans="1:7" ht="15" customHeight="1">
      <c r="A150" s="55">
        <v>31</v>
      </c>
      <c r="B150" s="58" t="s">
        <v>67</v>
      </c>
      <c r="C150" s="56">
        <f>SUM(C151+C155)</f>
        <v>37872</v>
      </c>
      <c r="D150" s="56">
        <f>SUM(D151+D153+D155)</f>
        <v>73515</v>
      </c>
      <c r="E150" s="56">
        <f>SUM(E151+E153+E155)</f>
        <v>63723.840000000004</v>
      </c>
      <c r="F150" s="56">
        <f t="shared" si="31"/>
        <v>168.26108998732573</v>
      </c>
      <c r="G150" s="56">
        <f t="shared" si="32"/>
        <v>86.681411956743531</v>
      </c>
    </row>
    <row r="151" spans="1:7" ht="15" customHeight="1">
      <c r="A151" s="55">
        <v>311</v>
      </c>
      <c r="B151" s="58" t="s">
        <v>68</v>
      </c>
      <c r="C151" s="56">
        <f>SUM(C152)</f>
        <v>32508</v>
      </c>
      <c r="D151" s="61">
        <f>SUM(D152)</f>
        <v>58810</v>
      </c>
      <c r="E151" s="56">
        <f>SUM(E152)</f>
        <v>50406.720000000001</v>
      </c>
      <c r="F151" s="56">
        <f t="shared" si="31"/>
        <v>155.05943152454779</v>
      </c>
      <c r="G151" s="56">
        <f t="shared" si="32"/>
        <v>85.711137561639177</v>
      </c>
    </row>
    <row r="152" spans="1:7" ht="15" customHeight="1">
      <c r="A152" s="55">
        <v>3111</v>
      </c>
      <c r="B152" s="58" t="s">
        <v>69</v>
      </c>
      <c r="C152" s="56">
        <v>32508</v>
      </c>
      <c r="D152" s="56">
        <v>58810</v>
      </c>
      <c r="E152" s="56">
        <v>50406.720000000001</v>
      </c>
      <c r="F152" s="56">
        <f t="shared" si="31"/>
        <v>155.05943152454779</v>
      </c>
      <c r="G152" s="56">
        <f t="shared" si="32"/>
        <v>85.711137561639177</v>
      </c>
    </row>
    <row r="153" spans="1:7" ht="15" customHeight="1">
      <c r="A153" s="55">
        <v>312</v>
      </c>
      <c r="B153" s="58" t="s">
        <v>92</v>
      </c>
      <c r="C153" s="57">
        <f t="shared" ref="C153:E153" si="34">SUM(C154)</f>
        <v>0</v>
      </c>
      <c r="D153" s="56">
        <f t="shared" si="34"/>
        <v>5000</v>
      </c>
      <c r="E153" s="56">
        <f t="shared" si="34"/>
        <v>5000</v>
      </c>
      <c r="F153" s="56"/>
      <c r="G153" s="56"/>
    </row>
    <row r="154" spans="1:7" ht="15" customHeight="1">
      <c r="A154" s="55">
        <v>3121</v>
      </c>
      <c r="B154" s="59" t="s">
        <v>135</v>
      </c>
      <c r="C154" s="56">
        <v>0</v>
      </c>
      <c r="D154" s="56">
        <v>5000</v>
      </c>
      <c r="E154" s="56">
        <v>5000</v>
      </c>
      <c r="F154" s="56"/>
      <c r="G154" s="56"/>
    </row>
    <row r="155" spans="1:7" ht="15" customHeight="1">
      <c r="A155" s="55">
        <v>313</v>
      </c>
      <c r="B155" s="58" t="s">
        <v>70</v>
      </c>
      <c r="C155" s="56">
        <f>SUM(C156)</f>
        <v>5364</v>
      </c>
      <c r="D155" s="61">
        <f>SUM(D156)</f>
        <v>9705</v>
      </c>
      <c r="E155" s="56">
        <f>SUM(E156)</f>
        <v>8317.1200000000008</v>
      </c>
      <c r="F155" s="56">
        <f t="shared" si="31"/>
        <v>155.0544369873229</v>
      </c>
      <c r="G155" s="56">
        <f t="shared" si="32"/>
        <v>85.699330242143233</v>
      </c>
    </row>
    <row r="156" spans="1:7" ht="15.75" customHeight="1">
      <c r="A156" s="55">
        <v>3132</v>
      </c>
      <c r="B156" s="58" t="s">
        <v>71</v>
      </c>
      <c r="C156" s="56">
        <v>5364</v>
      </c>
      <c r="D156" s="56">
        <v>9705</v>
      </c>
      <c r="E156" s="56">
        <v>8317.1200000000008</v>
      </c>
      <c r="F156" s="56">
        <f t="shared" si="31"/>
        <v>155.0544369873229</v>
      </c>
      <c r="G156" s="56">
        <f t="shared" si="32"/>
        <v>85.699330242143233</v>
      </c>
    </row>
    <row r="157" spans="1:7" ht="15" customHeight="1">
      <c r="A157" s="55">
        <v>32</v>
      </c>
      <c r="B157" s="55" t="s">
        <v>7</v>
      </c>
      <c r="C157" s="56">
        <f t="shared" ref="C157:E158" si="35">SUM(C158)</f>
        <v>3175</v>
      </c>
      <c r="D157" s="56">
        <f t="shared" si="35"/>
        <v>8718</v>
      </c>
      <c r="E157" s="56">
        <f t="shared" si="35"/>
        <v>8182.29</v>
      </c>
      <c r="F157" s="56">
        <f t="shared" si="31"/>
        <v>257.70992125984253</v>
      </c>
      <c r="G157" s="56">
        <f t="shared" si="32"/>
        <v>93.855127322780447</v>
      </c>
    </row>
    <row r="158" spans="1:7" ht="15" customHeight="1">
      <c r="A158" s="55">
        <v>321</v>
      </c>
      <c r="B158" s="55" t="s">
        <v>8</v>
      </c>
      <c r="C158" s="56">
        <f t="shared" si="35"/>
        <v>3175</v>
      </c>
      <c r="D158" s="61">
        <f t="shared" si="35"/>
        <v>8718</v>
      </c>
      <c r="E158" s="56">
        <f t="shared" si="35"/>
        <v>8182.29</v>
      </c>
      <c r="F158" s="56">
        <f t="shared" si="31"/>
        <v>257.70992125984253</v>
      </c>
      <c r="G158" s="56">
        <f t="shared" si="32"/>
        <v>93.855127322780447</v>
      </c>
    </row>
    <row r="159" spans="1:7" ht="15" customHeight="1">
      <c r="A159" s="55">
        <v>3212</v>
      </c>
      <c r="B159" s="59" t="s">
        <v>11</v>
      </c>
      <c r="C159" s="56">
        <v>3175</v>
      </c>
      <c r="D159" s="56">
        <v>8718</v>
      </c>
      <c r="E159" s="56">
        <v>8182.29</v>
      </c>
      <c r="F159" s="56">
        <f t="shared" si="31"/>
        <v>257.70992125984253</v>
      </c>
      <c r="G159" s="56">
        <f t="shared" si="32"/>
        <v>93.855127322780447</v>
      </c>
    </row>
    <row r="160" spans="1:7" ht="35.1" customHeight="1">
      <c r="A160" s="74" t="s">
        <v>148</v>
      </c>
      <c r="B160" s="59" t="s">
        <v>149</v>
      </c>
      <c r="C160" s="56">
        <f t="shared" ref="C160:E161" si="36">SUM(C161)</f>
        <v>23306</v>
      </c>
      <c r="D160" s="56">
        <f t="shared" si="36"/>
        <v>43440</v>
      </c>
      <c r="E160" s="56">
        <f t="shared" si="36"/>
        <v>0</v>
      </c>
      <c r="F160" s="56">
        <f t="shared" si="31"/>
        <v>0</v>
      </c>
      <c r="G160" s="56">
        <f t="shared" si="32"/>
        <v>0</v>
      </c>
    </row>
    <row r="161" spans="1:7" ht="45" customHeight="1">
      <c r="A161" s="59" t="s">
        <v>38</v>
      </c>
      <c r="B161" s="58" t="s">
        <v>143</v>
      </c>
      <c r="C161" s="60">
        <f t="shared" si="36"/>
        <v>23306</v>
      </c>
      <c r="D161" s="60">
        <f t="shared" si="36"/>
        <v>43440</v>
      </c>
      <c r="E161" s="60">
        <f t="shared" si="36"/>
        <v>0</v>
      </c>
      <c r="F161" s="56">
        <f t="shared" ref="F161" si="37">SUM(E161/C161)*100</f>
        <v>0</v>
      </c>
      <c r="G161" s="56">
        <f t="shared" ref="G161" si="38">SUM(E161/D161)*100</f>
        <v>0</v>
      </c>
    </row>
    <row r="162" spans="1:7">
      <c r="A162" s="55" t="s">
        <v>40</v>
      </c>
      <c r="B162" s="58" t="s">
        <v>150</v>
      </c>
      <c r="C162" s="56">
        <f t="shared" ref="C162:E163" si="39">SUM(C163)</f>
        <v>23306</v>
      </c>
      <c r="D162" s="56">
        <f t="shared" si="39"/>
        <v>43440</v>
      </c>
      <c r="E162" s="56">
        <f t="shared" si="39"/>
        <v>0</v>
      </c>
      <c r="F162" s="56">
        <f t="shared" si="31"/>
        <v>0</v>
      </c>
      <c r="G162" s="56">
        <f t="shared" si="32"/>
        <v>0</v>
      </c>
    </row>
    <row r="163" spans="1:7" ht="15" customHeight="1">
      <c r="A163" s="55" t="s">
        <v>40</v>
      </c>
      <c r="B163" s="58" t="s">
        <v>66</v>
      </c>
      <c r="C163" s="56">
        <f t="shared" si="39"/>
        <v>23306</v>
      </c>
      <c r="D163" s="56">
        <f t="shared" si="39"/>
        <v>43440</v>
      </c>
      <c r="E163" s="56">
        <f t="shared" si="39"/>
        <v>0</v>
      </c>
      <c r="F163" s="56">
        <f t="shared" si="31"/>
        <v>0</v>
      </c>
      <c r="G163" s="56">
        <f t="shared" si="32"/>
        <v>0</v>
      </c>
    </row>
    <row r="164" spans="1:7" ht="15" customHeight="1">
      <c r="A164" s="55">
        <v>3</v>
      </c>
      <c r="B164" s="55" t="s">
        <v>6</v>
      </c>
      <c r="C164" s="56">
        <f>SUM(C165+C172)</f>
        <v>23306</v>
      </c>
      <c r="D164" s="56">
        <f>SUM(D165+D172)</f>
        <v>43440</v>
      </c>
      <c r="E164" s="56">
        <f>SUM(E165+E172)</f>
        <v>0</v>
      </c>
      <c r="F164" s="56">
        <f t="shared" si="31"/>
        <v>0</v>
      </c>
      <c r="G164" s="56">
        <f t="shared" si="32"/>
        <v>0</v>
      </c>
    </row>
    <row r="165" spans="1:7" ht="15" customHeight="1">
      <c r="A165" s="55">
        <v>31</v>
      </c>
      <c r="B165" s="58" t="s">
        <v>67</v>
      </c>
      <c r="C165" s="56">
        <f>SUM(C166+C168+C170)</f>
        <v>22072</v>
      </c>
      <c r="D165" s="56">
        <f>SUM(D166+D168+D170)</f>
        <v>39156</v>
      </c>
      <c r="E165" s="56">
        <f>SUM(E166+E168+E170)</f>
        <v>0</v>
      </c>
      <c r="F165" s="56">
        <f t="shared" si="31"/>
        <v>0</v>
      </c>
      <c r="G165" s="56">
        <f t="shared" si="32"/>
        <v>0</v>
      </c>
    </row>
    <row r="166" spans="1:7" ht="15.75" customHeight="1">
      <c r="A166" s="55">
        <v>311</v>
      </c>
      <c r="B166" s="58" t="s">
        <v>68</v>
      </c>
      <c r="C166" s="56">
        <f>SUM(C167)</f>
        <v>16800</v>
      </c>
      <c r="D166" s="61">
        <f>SUM(D167)</f>
        <v>33608</v>
      </c>
      <c r="E166" s="56">
        <f>SUM(E167)</f>
        <v>0</v>
      </c>
      <c r="F166" s="56">
        <f t="shared" si="31"/>
        <v>0</v>
      </c>
      <c r="G166" s="56">
        <f t="shared" si="32"/>
        <v>0</v>
      </c>
    </row>
    <row r="167" spans="1:7" ht="15.75" customHeight="1">
      <c r="A167" s="55">
        <v>3111</v>
      </c>
      <c r="B167" s="58" t="s">
        <v>69</v>
      </c>
      <c r="C167" s="56">
        <v>16800</v>
      </c>
      <c r="D167" s="56">
        <v>33608</v>
      </c>
      <c r="E167" s="56"/>
      <c r="F167" s="56">
        <f t="shared" si="31"/>
        <v>0</v>
      </c>
      <c r="G167" s="56">
        <f t="shared" si="32"/>
        <v>0</v>
      </c>
    </row>
    <row r="168" spans="1:7" ht="15.75" customHeight="1">
      <c r="A168" s="55">
        <v>312</v>
      </c>
      <c r="B168" s="58" t="s">
        <v>92</v>
      </c>
      <c r="C168" s="56">
        <f>SUM(C169)</f>
        <v>2500</v>
      </c>
      <c r="D168" s="61">
        <f>SUM(D169)</f>
        <v>0</v>
      </c>
      <c r="E168" s="56">
        <f>SUM(E169)</f>
        <v>0</v>
      </c>
      <c r="F168" s="56">
        <f t="shared" si="31"/>
        <v>0</v>
      </c>
      <c r="G168" s="56" t="e">
        <f t="shared" si="32"/>
        <v>#DIV/0!</v>
      </c>
    </row>
    <row r="169" spans="1:7" ht="15.75" customHeight="1">
      <c r="A169" s="55">
        <v>3121</v>
      </c>
      <c r="B169" s="58" t="s">
        <v>92</v>
      </c>
      <c r="C169" s="56">
        <v>2500</v>
      </c>
      <c r="D169" s="56"/>
      <c r="E169" s="56"/>
      <c r="F169" s="56">
        <f t="shared" si="31"/>
        <v>0</v>
      </c>
      <c r="G169" s="56" t="e">
        <f t="shared" si="32"/>
        <v>#DIV/0!</v>
      </c>
    </row>
    <row r="170" spans="1:7" ht="15.75" customHeight="1">
      <c r="A170" s="55">
        <v>313</v>
      </c>
      <c r="B170" s="58" t="s">
        <v>70</v>
      </c>
      <c r="C170" s="56">
        <f>SUM(C171)</f>
        <v>2772</v>
      </c>
      <c r="D170" s="61">
        <f>SUM(D171)</f>
        <v>5548</v>
      </c>
      <c r="E170" s="56">
        <f>SUM(E171)</f>
        <v>0</v>
      </c>
      <c r="F170" s="56">
        <f t="shared" si="31"/>
        <v>0</v>
      </c>
      <c r="G170" s="56">
        <f t="shared" si="32"/>
        <v>0</v>
      </c>
    </row>
    <row r="171" spans="1:7" ht="15.75" customHeight="1">
      <c r="A171" s="55">
        <v>3132</v>
      </c>
      <c r="B171" s="58" t="s">
        <v>71</v>
      </c>
      <c r="C171" s="56">
        <v>2772</v>
      </c>
      <c r="D171" s="56">
        <v>5548</v>
      </c>
      <c r="E171" s="56"/>
      <c r="F171" s="56">
        <f t="shared" si="31"/>
        <v>0</v>
      </c>
      <c r="G171" s="56">
        <f t="shared" si="32"/>
        <v>0</v>
      </c>
    </row>
    <row r="172" spans="1:7" ht="15.75" customHeight="1">
      <c r="A172" s="55">
        <v>32</v>
      </c>
      <c r="B172" s="55" t="s">
        <v>7</v>
      </c>
      <c r="C172" s="56">
        <f t="shared" ref="C172:E173" si="40">SUM(C173)</f>
        <v>1234</v>
      </c>
      <c r="D172" s="56">
        <f t="shared" si="40"/>
        <v>4284</v>
      </c>
      <c r="E172" s="56">
        <f t="shared" si="40"/>
        <v>0</v>
      </c>
      <c r="F172" s="56">
        <f t="shared" si="31"/>
        <v>0</v>
      </c>
      <c r="G172" s="56">
        <f t="shared" si="32"/>
        <v>0</v>
      </c>
    </row>
    <row r="173" spans="1:7" ht="15.75" customHeight="1">
      <c r="A173" s="55">
        <v>321</v>
      </c>
      <c r="B173" s="55" t="s">
        <v>8</v>
      </c>
      <c r="C173" s="56">
        <f t="shared" si="40"/>
        <v>1234</v>
      </c>
      <c r="D173" s="61">
        <f t="shared" si="40"/>
        <v>4284</v>
      </c>
      <c r="E173" s="56">
        <f t="shared" si="40"/>
        <v>0</v>
      </c>
      <c r="F173" s="56">
        <f t="shared" si="31"/>
        <v>0</v>
      </c>
      <c r="G173" s="56">
        <f t="shared" si="32"/>
        <v>0</v>
      </c>
    </row>
    <row r="174" spans="1:7" ht="15.75" customHeight="1">
      <c r="A174" s="55">
        <v>3212</v>
      </c>
      <c r="B174" s="59" t="s">
        <v>11</v>
      </c>
      <c r="C174" s="56">
        <v>1234</v>
      </c>
      <c r="D174" s="56">
        <v>4284</v>
      </c>
      <c r="E174" s="56"/>
      <c r="F174" s="56">
        <f t="shared" si="31"/>
        <v>0</v>
      </c>
      <c r="G174" s="56">
        <f t="shared" si="32"/>
        <v>0</v>
      </c>
    </row>
    <row r="175" spans="1:7" ht="30" customHeight="1">
      <c r="A175" s="73" t="s">
        <v>2</v>
      </c>
      <c r="B175" s="62" t="s">
        <v>91</v>
      </c>
      <c r="C175" s="56">
        <f t="shared" ref="C175:E178" si="41">SUM(C176)</f>
        <v>22123</v>
      </c>
      <c r="D175" s="56">
        <f t="shared" si="41"/>
        <v>51124</v>
      </c>
      <c r="E175" s="56">
        <f t="shared" si="41"/>
        <v>0</v>
      </c>
      <c r="F175" s="56">
        <f t="shared" si="31"/>
        <v>0</v>
      </c>
      <c r="G175" s="56">
        <f t="shared" si="32"/>
        <v>0</v>
      </c>
    </row>
    <row r="176" spans="1:7" ht="30" customHeight="1">
      <c r="A176" s="59" t="s">
        <v>38</v>
      </c>
      <c r="B176" s="58" t="s">
        <v>79</v>
      </c>
      <c r="C176" s="60">
        <f t="shared" si="41"/>
        <v>22123</v>
      </c>
      <c r="D176" s="60">
        <f t="shared" si="41"/>
        <v>51124</v>
      </c>
      <c r="E176" s="60">
        <f t="shared" si="41"/>
        <v>0</v>
      </c>
      <c r="F176" s="56">
        <f t="shared" si="31"/>
        <v>0</v>
      </c>
      <c r="G176" s="56">
        <f t="shared" si="32"/>
        <v>0</v>
      </c>
    </row>
    <row r="177" spans="1:7" ht="15" customHeight="1">
      <c r="A177" s="55" t="s">
        <v>40</v>
      </c>
      <c r="B177" s="58" t="s">
        <v>59</v>
      </c>
      <c r="C177" s="56">
        <f t="shared" si="41"/>
        <v>22123</v>
      </c>
      <c r="D177" s="56">
        <f t="shared" si="41"/>
        <v>51124</v>
      </c>
      <c r="E177" s="56">
        <f t="shared" si="41"/>
        <v>0</v>
      </c>
      <c r="F177" s="56">
        <f t="shared" si="31"/>
        <v>0</v>
      </c>
      <c r="G177" s="56">
        <f t="shared" si="32"/>
        <v>0</v>
      </c>
    </row>
    <row r="178" spans="1:7" ht="15" customHeight="1">
      <c r="A178" s="55" t="s">
        <v>40</v>
      </c>
      <c r="B178" s="58" t="s">
        <v>82</v>
      </c>
      <c r="C178" s="56">
        <f t="shared" si="41"/>
        <v>22123</v>
      </c>
      <c r="D178" s="56">
        <f t="shared" si="41"/>
        <v>51124</v>
      </c>
      <c r="E178" s="56">
        <f t="shared" si="41"/>
        <v>0</v>
      </c>
      <c r="F178" s="56">
        <f t="shared" si="31"/>
        <v>0</v>
      </c>
      <c r="G178" s="56">
        <f t="shared" si="32"/>
        <v>0</v>
      </c>
    </row>
    <row r="179" spans="1:7">
      <c r="A179" s="58">
        <v>4</v>
      </c>
      <c r="B179" s="58" t="s">
        <v>46</v>
      </c>
      <c r="C179" s="56">
        <f t="shared" ref="C179:E181" si="42">SUM(C180)</f>
        <v>22123</v>
      </c>
      <c r="D179" s="56">
        <f t="shared" si="42"/>
        <v>51124</v>
      </c>
      <c r="E179" s="56">
        <f t="shared" si="42"/>
        <v>0</v>
      </c>
      <c r="F179" s="56">
        <f t="shared" si="31"/>
        <v>0</v>
      </c>
      <c r="G179" s="56">
        <f t="shared" si="32"/>
        <v>0</v>
      </c>
    </row>
    <row r="180" spans="1:7">
      <c r="A180" s="58">
        <v>42</v>
      </c>
      <c r="B180" s="58" t="s">
        <v>47</v>
      </c>
      <c r="C180" s="56">
        <f>SUM(C181+C183)</f>
        <v>22123</v>
      </c>
      <c r="D180" s="56">
        <f>SUM(D181+D183)</f>
        <v>51124</v>
      </c>
      <c r="E180" s="56">
        <f>SUM(E181+E183)</f>
        <v>0</v>
      </c>
      <c r="F180" s="56">
        <f t="shared" si="31"/>
        <v>0</v>
      </c>
      <c r="G180" s="56">
        <f t="shared" si="32"/>
        <v>0</v>
      </c>
    </row>
    <row r="181" spans="1:7">
      <c r="A181" s="58">
        <v>422</v>
      </c>
      <c r="B181" s="58" t="s">
        <v>48</v>
      </c>
      <c r="C181" s="57">
        <f t="shared" si="42"/>
        <v>22123</v>
      </c>
      <c r="D181" s="61">
        <f t="shared" si="42"/>
        <v>28500</v>
      </c>
      <c r="E181" s="57">
        <f t="shared" si="42"/>
        <v>0</v>
      </c>
      <c r="F181" s="56">
        <f t="shared" si="31"/>
        <v>0</v>
      </c>
      <c r="G181" s="56">
        <f t="shared" si="32"/>
        <v>0</v>
      </c>
    </row>
    <row r="182" spans="1:7">
      <c r="A182" s="58">
        <v>4221</v>
      </c>
      <c r="B182" s="58" t="s">
        <v>49</v>
      </c>
      <c r="C182" s="57">
        <v>22123</v>
      </c>
      <c r="D182" s="56">
        <v>28500</v>
      </c>
      <c r="E182" s="57"/>
      <c r="F182" s="56">
        <f t="shared" si="31"/>
        <v>0</v>
      </c>
      <c r="G182" s="56">
        <f t="shared" si="32"/>
        <v>0</v>
      </c>
    </row>
    <row r="183" spans="1:7">
      <c r="A183" s="58">
        <v>424</v>
      </c>
      <c r="B183" s="58" t="s">
        <v>57</v>
      </c>
      <c r="C183" s="57">
        <f>SUM(C184)</f>
        <v>0</v>
      </c>
      <c r="D183" s="61">
        <f>SUM(D184)</f>
        <v>22624</v>
      </c>
      <c r="E183" s="57">
        <f>SUM(E184)</f>
        <v>0</v>
      </c>
      <c r="F183" s="56" t="e">
        <f t="shared" si="31"/>
        <v>#DIV/0!</v>
      </c>
      <c r="G183" s="56">
        <f t="shared" si="32"/>
        <v>0</v>
      </c>
    </row>
    <row r="184" spans="1:7" ht="15.75" customHeight="1">
      <c r="A184" s="58">
        <v>4241</v>
      </c>
      <c r="B184" s="58" t="s">
        <v>58</v>
      </c>
      <c r="C184" s="56">
        <v>0</v>
      </c>
      <c r="D184" s="56">
        <v>22624</v>
      </c>
      <c r="E184" s="56">
        <v>0</v>
      </c>
      <c r="F184" s="56" t="e">
        <f t="shared" si="31"/>
        <v>#DIV/0!</v>
      </c>
      <c r="G184" s="56">
        <f t="shared" si="32"/>
        <v>0</v>
      </c>
    </row>
    <row r="185" spans="1:7">
      <c r="A185" s="73" t="s">
        <v>2</v>
      </c>
      <c r="B185" s="58" t="s">
        <v>83</v>
      </c>
      <c r="C185" s="56">
        <f t="shared" ref="C185:E189" si="43">SUM(C186)</f>
        <v>0</v>
      </c>
      <c r="D185" s="56">
        <f t="shared" si="43"/>
        <v>149077</v>
      </c>
      <c r="E185" s="56">
        <f t="shared" si="43"/>
        <v>45049.36</v>
      </c>
      <c r="F185" s="56" t="e">
        <f t="shared" si="31"/>
        <v>#DIV/0!</v>
      </c>
      <c r="G185" s="56">
        <f t="shared" si="32"/>
        <v>30.218853344244923</v>
      </c>
    </row>
    <row r="186" spans="1:7" ht="30" customHeight="1">
      <c r="A186" s="59" t="s">
        <v>38</v>
      </c>
      <c r="B186" s="58" t="s">
        <v>79</v>
      </c>
      <c r="C186" s="60">
        <f t="shared" si="43"/>
        <v>0</v>
      </c>
      <c r="D186" s="60">
        <f t="shared" si="43"/>
        <v>149077</v>
      </c>
      <c r="E186" s="60">
        <f t="shared" si="43"/>
        <v>45049.36</v>
      </c>
      <c r="F186" s="56" t="e">
        <f t="shared" si="31"/>
        <v>#DIV/0!</v>
      </c>
      <c r="G186" s="56">
        <f t="shared" si="32"/>
        <v>30.218853344244923</v>
      </c>
    </row>
    <row r="187" spans="1:7" ht="15.75" customHeight="1">
      <c r="A187" s="55" t="s">
        <v>40</v>
      </c>
      <c r="B187" s="58" t="s">
        <v>72</v>
      </c>
      <c r="C187" s="56">
        <f t="shared" si="43"/>
        <v>0</v>
      </c>
      <c r="D187" s="56">
        <f t="shared" si="43"/>
        <v>149077</v>
      </c>
      <c r="E187" s="56">
        <f t="shared" si="43"/>
        <v>45049.36</v>
      </c>
      <c r="F187" s="56" t="e">
        <f t="shared" si="31"/>
        <v>#DIV/0!</v>
      </c>
      <c r="G187" s="56">
        <f t="shared" si="32"/>
        <v>30.218853344244923</v>
      </c>
    </row>
    <row r="188" spans="1:7">
      <c r="A188" s="55" t="s">
        <v>40</v>
      </c>
      <c r="B188" s="58" t="s">
        <v>84</v>
      </c>
      <c r="C188" s="56">
        <f t="shared" si="43"/>
        <v>0</v>
      </c>
      <c r="D188" s="56">
        <f t="shared" si="43"/>
        <v>149077</v>
      </c>
      <c r="E188" s="56">
        <f t="shared" si="43"/>
        <v>45049.36</v>
      </c>
      <c r="F188" s="56" t="e">
        <f t="shared" si="31"/>
        <v>#DIV/0!</v>
      </c>
      <c r="G188" s="56">
        <f t="shared" si="32"/>
        <v>30.218853344244923</v>
      </c>
    </row>
    <row r="189" spans="1:7" ht="15.75" customHeight="1">
      <c r="A189" s="55">
        <v>3</v>
      </c>
      <c r="B189" s="55" t="s">
        <v>6</v>
      </c>
      <c r="C189" s="57">
        <f t="shared" si="43"/>
        <v>0</v>
      </c>
      <c r="D189" s="56">
        <f t="shared" si="43"/>
        <v>149077</v>
      </c>
      <c r="E189" s="57">
        <f t="shared" si="43"/>
        <v>45049.36</v>
      </c>
      <c r="F189" s="56" t="e">
        <f t="shared" si="31"/>
        <v>#DIV/0!</v>
      </c>
      <c r="G189" s="56">
        <f t="shared" si="32"/>
        <v>30.218853344244923</v>
      </c>
    </row>
    <row r="190" spans="1:7">
      <c r="A190" s="55">
        <v>32</v>
      </c>
      <c r="B190" s="55" t="s">
        <v>7</v>
      </c>
      <c r="C190" s="57">
        <f>SUM(C191)</f>
        <v>0</v>
      </c>
      <c r="D190" s="56">
        <f>SUM(D191+D193+D195+D197)</f>
        <v>149077</v>
      </c>
      <c r="E190" s="56">
        <f>SUM(E191+E193+E195+E197)</f>
        <v>45049.36</v>
      </c>
      <c r="F190" s="56" t="e">
        <f t="shared" si="31"/>
        <v>#DIV/0!</v>
      </c>
      <c r="G190" s="56">
        <f t="shared" si="32"/>
        <v>30.218853344244923</v>
      </c>
    </row>
    <row r="191" spans="1:7" ht="15.75" customHeight="1">
      <c r="A191" s="55">
        <v>321</v>
      </c>
      <c r="B191" s="55" t="s">
        <v>8</v>
      </c>
      <c r="C191" s="57">
        <f>SUM(C192)</f>
        <v>0</v>
      </c>
      <c r="D191" s="61">
        <f>SUM(D192)</f>
        <v>45077</v>
      </c>
      <c r="E191" s="57">
        <f>SUM(E192)</f>
        <v>7979.16</v>
      </c>
      <c r="F191" s="56" t="e">
        <f t="shared" si="31"/>
        <v>#DIV/0!</v>
      </c>
      <c r="G191" s="56">
        <f t="shared" si="32"/>
        <v>17.70117798433791</v>
      </c>
    </row>
    <row r="192" spans="1:7" ht="15.75" customHeight="1">
      <c r="A192" s="55">
        <v>3211</v>
      </c>
      <c r="B192" s="55" t="s">
        <v>9</v>
      </c>
      <c r="C192" s="56">
        <v>0</v>
      </c>
      <c r="D192" s="56">
        <v>45077</v>
      </c>
      <c r="E192" s="56">
        <v>7979.16</v>
      </c>
      <c r="F192" s="56" t="e">
        <f t="shared" si="31"/>
        <v>#DIV/0!</v>
      </c>
      <c r="G192" s="56">
        <f t="shared" si="32"/>
        <v>17.70117798433791</v>
      </c>
    </row>
    <row r="193" spans="1:7" ht="15.75" customHeight="1">
      <c r="A193" s="55">
        <v>323</v>
      </c>
      <c r="B193" s="55" t="s">
        <v>17</v>
      </c>
      <c r="C193" s="57">
        <f>SUM(C194)</f>
        <v>0</v>
      </c>
      <c r="D193" s="61">
        <f>SUM(D194)</f>
        <v>71000</v>
      </c>
      <c r="E193" s="56">
        <f>SUM(E194)</f>
        <v>25235.5</v>
      </c>
      <c r="F193" s="56" t="e">
        <f t="shared" si="31"/>
        <v>#DIV/0!</v>
      </c>
      <c r="G193" s="56">
        <f t="shared" si="32"/>
        <v>35.542957746478876</v>
      </c>
    </row>
    <row r="194" spans="1:7">
      <c r="A194" s="55">
        <v>3231</v>
      </c>
      <c r="B194" s="55" t="s">
        <v>18</v>
      </c>
      <c r="C194" s="56">
        <v>0</v>
      </c>
      <c r="D194" s="56">
        <v>71000</v>
      </c>
      <c r="E194" s="56">
        <v>25235.5</v>
      </c>
      <c r="F194" s="56" t="e">
        <f t="shared" si="31"/>
        <v>#DIV/0!</v>
      </c>
      <c r="G194" s="56">
        <f t="shared" si="32"/>
        <v>35.542957746478876</v>
      </c>
    </row>
    <row r="195" spans="1:7" ht="15.75" customHeight="1">
      <c r="A195" s="55">
        <v>324</v>
      </c>
      <c r="B195" s="55" t="s">
        <v>81</v>
      </c>
      <c r="C195" s="57">
        <f>SUM(C196)</f>
        <v>0</v>
      </c>
      <c r="D195" s="61">
        <f>SUM(D196)</f>
        <v>28000</v>
      </c>
      <c r="E195" s="56">
        <f>SUM(E196)</f>
        <v>11834.7</v>
      </c>
      <c r="F195" s="56" t="e">
        <f t="shared" si="31"/>
        <v>#DIV/0!</v>
      </c>
      <c r="G195" s="56">
        <f t="shared" si="32"/>
        <v>42.266785714285717</v>
      </c>
    </row>
    <row r="196" spans="1:7" ht="15.75" customHeight="1">
      <c r="A196" s="58">
        <v>3241</v>
      </c>
      <c r="B196" s="55" t="s">
        <v>81</v>
      </c>
      <c r="C196" s="56">
        <v>0</v>
      </c>
      <c r="D196" s="56">
        <v>28000</v>
      </c>
      <c r="E196" s="56">
        <v>11834.7</v>
      </c>
      <c r="F196" s="56" t="e">
        <f t="shared" si="31"/>
        <v>#DIV/0!</v>
      </c>
      <c r="G196" s="56">
        <f t="shared" si="32"/>
        <v>42.266785714285717</v>
      </c>
    </row>
    <row r="197" spans="1:7" ht="15.75" customHeight="1">
      <c r="A197" s="75">
        <v>329</v>
      </c>
      <c r="B197" s="55" t="s">
        <v>24</v>
      </c>
      <c r="C197" s="77">
        <f>SUM(C198)</f>
        <v>0</v>
      </c>
      <c r="D197" s="61">
        <f>SUM(D198)</f>
        <v>5000</v>
      </c>
      <c r="E197" s="77">
        <f>SUM(E198)</f>
        <v>0</v>
      </c>
      <c r="F197" s="56" t="e">
        <f t="shared" si="31"/>
        <v>#DIV/0!</v>
      </c>
      <c r="G197" s="56">
        <f t="shared" si="32"/>
        <v>0</v>
      </c>
    </row>
    <row r="198" spans="1:7" ht="15.75" customHeight="1">
      <c r="A198" s="58">
        <v>3293</v>
      </c>
      <c r="B198" s="55" t="s">
        <v>24</v>
      </c>
      <c r="C198" s="56"/>
      <c r="D198" s="56">
        <v>5000</v>
      </c>
      <c r="E198" s="56"/>
      <c r="F198" s="56" t="e">
        <f t="shared" si="31"/>
        <v>#DIV/0!</v>
      </c>
      <c r="G198" s="56">
        <f t="shared" si="32"/>
        <v>0</v>
      </c>
    </row>
    <row r="199" spans="1:7" ht="30" customHeight="1">
      <c r="A199" s="73" t="s">
        <v>2</v>
      </c>
      <c r="B199" s="62" t="s">
        <v>85</v>
      </c>
      <c r="C199" s="56">
        <f t="shared" ref="C199:E201" si="44">SUM(C200)</f>
        <v>0</v>
      </c>
      <c r="D199" s="56">
        <f t="shared" si="44"/>
        <v>8517</v>
      </c>
      <c r="E199" s="56">
        <f t="shared" si="44"/>
        <v>8515.91</v>
      </c>
      <c r="F199" s="56" t="e">
        <f t="shared" si="31"/>
        <v>#DIV/0!</v>
      </c>
      <c r="G199" s="56">
        <f t="shared" si="32"/>
        <v>99.987202066455325</v>
      </c>
    </row>
    <row r="200" spans="1:7" ht="47.25">
      <c r="A200" s="59" t="s">
        <v>38</v>
      </c>
      <c r="B200" s="58" t="s">
        <v>79</v>
      </c>
      <c r="C200" s="60">
        <f t="shared" si="44"/>
        <v>0</v>
      </c>
      <c r="D200" s="60">
        <f t="shared" si="44"/>
        <v>8517</v>
      </c>
      <c r="E200" s="60">
        <f t="shared" si="44"/>
        <v>8515.91</v>
      </c>
      <c r="F200" s="56" t="e">
        <f t="shared" si="31"/>
        <v>#DIV/0!</v>
      </c>
      <c r="G200" s="56">
        <f t="shared" si="32"/>
        <v>99.987202066455325</v>
      </c>
    </row>
    <row r="201" spans="1:7" ht="15.75" customHeight="1">
      <c r="A201" s="55" t="s">
        <v>40</v>
      </c>
      <c r="B201" s="58" t="s">
        <v>72</v>
      </c>
      <c r="C201" s="56">
        <f t="shared" si="44"/>
        <v>0</v>
      </c>
      <c r="D201" s="56">
        <f t="shared" si="44"/>
        <v>8517</v>
      </c>
      <c r="E201" s="56">
        <f t="shared" si="44"/>
        <v>8515.91</v>
      </c>
      <c r="F201" s="56" t="e">
        <f t="shared" si="31"/>
        <v>#DIV/0!</v>
      </c>
      <c r="G201" s="56">
        <f t="shared" si="32"/>
        <v>99.987202066455325</v>
      </c>
    </row>
    <row r="202" spans="1:7" ht="15" customHeight="1">
      <c r="A202" s="55" t="s">
        <v>40</v>
      </c>
      <c r="B202" s="58" t="s">
        <v>84</v>
      </c>
      <c r="C202" s="56">
        <f>SUM(C203+C215)</f>
        <v>0</v>
      </c>
      <c r="D202" s="56">
        <f>SUM(D203+D215)</f>
        <v>8517</v>
      </c>
      <c r="E202" s="56">
        <f>SUM(E203+E215)</f>
        <v>8515.91</v>
      </c>
      <c r="F202" s="56" t="e">
        <f t="shared" si="31"/>
        <v>#DIV/0!</v>
      </c>
      <c r="G202" s="56">
        <f t="shared" si="32"/>
        <v>99.987202066455325</v>
      </c>
    </row>
    <row r="203" spans="1:7" ht="15" customHeight="1">
      <c r="A203" s="55">
        <v>3</v>
      </c>
      <c r="B203" s="55" t="s">
        <v>6</v>
      </c>
      <c r="C203" s="56">
        <f>SUM(C204)</f>
        <v>0</v>
      </c>
      <c r="D203" s="56">
        <f>SUM(D204)</f>
        <v>4776</v>
      </c>
      <c r="E203" s="56">
        <f>SUM(E204)</f>
        <v>4775.29</v>
      </c>
      <c r="F203" s="56" t="e">
        <f t="shared" si="31"/>
        <v>#DIV/0!</v>
      </c>
      <c r="G203" s="56">
        <f t="shared" si="32"/>
        <v>99.985134003350083</v>
      </c>
    </row>
    <row r="204" spans="1:7" ht="15" customHeight="1">
      <c r="A204" s="55">
        <v>32</v>
      </c>
      <c r="B204" s="55" t="s">
        <v>7</v>
      </c>
      <c r="C204" s="56">
        <f>SUM(C205+C209+C212)</f>
        <v>0</v>
      </c>
      <c r="D204" s="56">
        <f>SUM(D205+D209+D212)</f>
        <v>4776</v>
      </c>
      <c r="E204" s="56">
        <f>SUM(E205+E209+E212)</f>
        <v>4775.29</v>
      </c>
      <c r="F204" s="56" t="e">
        <f t="shared" si="31"/>
        <v>#DIV/0!</v>
      </c>
      <c r="G204" s="56">
        <f t="shared" si="32"/>
        <v>99.985134003350083</v>
      </c>
    </row>
    <row r="205" spans="1:7" ht="15" customHeight="1">
      <c r="A205" s="55">
        <v>322</v>
      </c>
      <c r="B205" s="55" t="s">
        <v>13</v>
      </c>
      <c r="C205" s="56">
        <f>SUM(C206:C208)</f>
        <v>0</v>
      </c>
      <c r="D205" s="61">
        <f>SUM(D206:D208)</f>
        <v>4026</v>
      </c>
      <c r="E205" s="56">
        <f>SUM(E206:E208)</f>
        <v>4025.29</v>
      </c>
      <c r="F205" s="56" t="e">
        <f t="shared" si="31"/>
        <v>#DIV/0!</v>
      </c>
      <c r="G205" s="56">
        <f t="shared" si="32"/>
        <v>99.982364629905618</v>
      </c>
    </row>
    <row r="206" spans="1:7" ht="15" customHeight="1">
      <c r="A206" s="55">
        <v>3221</v>
      </c>
      <c r="B206" s="59" t="s">
        <v>14</v>
      </c>
      <c r="C206" s="56">
        <v>0</v>
      </c>
      <c r="D206" s="56">
        <v>4026</v>
      </c>
      <c r="E206" s="56">
        <v>4025.29</v>
      </c>
      <c r="F206" s="56" t="e">
        <f t="shared" si="31"/>
        <v>#DIV/0!</v>
      </c>
      <c r="G206" s="56">
        <f t="shared" si="32"/>
        <v>99.982364629905618</v>
      </c>
    </row>
    <row r="207" spans="1:7" ht="15.75" customHeight="1">
      <c r="A207" s="55">
        <v>3224</v>
      </c>
      <c r="B207" s="59" t="s">
        <v>16</v>
      </c>
      <c r="C207" s="56">
        <v>0</v>
      </c>
      <c r="D207" s="56">
        <v>0</v>
      </c>
      <c r="E207" s="56">
        <v>0</v>
      </c>
      <c r="F207" s="56" t="e">
        <f t="shared" si="31"/>
        <v>#DIV/0!</v>
      </c>
      <c r="G207" s="56" t="e">
        <f t="shared" si="32"/>
        <v>#DIV/0!</v>
      </c>
    </row>
    <row r="208" spans="1:7" ht="15" customHeight="1">
      <c r="A208" s="55">
        <v>3225</v>
      </c>
      <c r="B208" s="55" t="s">
        <v>32</v>
      </c>
      <c r="C208" s="56">
        <v>0</v>
      </c>
      <c r="D208" s="56">
        <v>0</v>
      </c>
      <c r="E208" s="56">
        <v>0</v>
      </c>
      <c r="F208" s="56" t="e">
        <f t="shared" si="31"/>
        <v>#DIV/0!</v>
      </c>
      <c r="G208" s="56" t="e">
        <f t="shared" si="32"/>
        <v>#DIV/0!</v>
      </c>
    </row>
    <row r="209" spans="1:7" ht="15.75" customHeight="1">
      <c r="A209" s="55">
        <v>323</v>
      </c>
      <c r="B209" s="55" t="s">
        <v>17</v>
      </c>
      <c r="C209" s="56">
        <f>SUM(C210:C211)</f>
        <v>0</v>
      </c>
      <c r="D209" s="61">
        <f>SUM(D210:D211)</f>
        <v>750</v>
      </c>
      <c r="E209" s="56">
        <f>SUM(E210:E211)</f>
        <v>750</v>
      </c>
      <c r="F209" s="56" t="e">
        <f t="shared" si="31"/>
        <v>#DIV/0!</v>
      </c>
      <c r="G209" s="56">
        <f t="shared" si="32"/>
        <v>100</v>
      </c>
    </row>
    <row r="210" spans="1:7" ht="15" customHeight="1">
      <c r="A210" s="55">
        <v>3231</v>
      </c>
      <c r="B210" s="55" t="s">
        <v>18</v>
      </c>
      <c r="C210" s="56">
        <v>0</v>
      </c>
      <c r="D210" s="56">
        <v>0</v>
      </c>
      <c r="E210" s="56">
        <v>0</v>
      </c>
      <c r="F210" s="56" t="e">
        <f t="shared" si="31"/>
        <v>#DIV/0!</v>
      </c>
      <c r="G210" s="56" t="e">
        <f t="shared" si="32"/>
        <v>#DIV/0!</v>
      </c>
    </row>
    <row r="211" spans="1:7" ht="15" customHeight="1">
      <c r="A211" s="55">
        <v>3233</v>
      </c>
      <c r="B211" s="55" t="s">
        <v>20</v>
      </c>
      <c r="C211" s="56">
        <v>0</v>
      </c>
      <c r="D211" s="56">
        <v>750</v>
      </c>
      <c r="E211" s="56">
        <v>750</v>
      </c>
      <c r="F211" s="56" t="e">
        <f t="shared" si="31"/>
        <v>#DIV/0!</v>
      </c>
      <c r="G211" s="56">
        <f t="shared" si="32"/>
        <v>100</v>
      </c>
    </row>
    <row r="212" spans="1:7" ht="15" customHeight="1">
      <c r="A212" s="55">
        <v>329</v>
      </c>
      <c r="B212" s="55" t="s">
        <v>24</v>
      </c>
      <c r="C212" s="56">
        <f>SUM(C213+C214)</f>
        <v>0</v>
      </c>
      <c r="D212" s="61">
        <f>SUM(D213+D214)</f>
        <v>0</v>
      </c>
      <c r="E212" s="56">
        <f>SUM(E213+E214)</f>
        <v>0</v>
      </c>
      <c r="F212" s="56" t="e">
        <f t="shared" si="31"/>
        <v>#DIV/0!</v>
      </c>
      <c r="G212" s="56" t="e">
        <f t="shared" si="32"/>
        <v>#DIV/0!</v>
      </c>
    </row>
    <row r="213" spans="1:7" ht="15" customHeight="1">
      <c r="A213" s="55">
        <v>3293</v>
      </c>
      <c r="B213" s="55" t="s">
        <v>25</v>
      </c>
      <c r="C213" s="56">
        <v>0</v>
      </c>
      <c r="D213" s="56">
        <v>0</v>
      </c>
      <c r="E213" s="56">
        <v>0</v>
      </c>
      <c r="F213" s="56" t="e">
        <f t="shared" si="31"/>
        <v>#DIV/0!</v>
      </c>
      <c r="G213" s="56" t="e">
        <f t="shared" si="32"/>
        <v>#DIV/0!</v>
      </c>
    </row>
    <row r="214" spans="1:7" ht="15" customHeight="1">
      <c r="A214" s="55">
        <v>3295</v>
      </c>
      <c r="B214" s="55" t="s">
        <v>27</v>
      </c>
      <c r="C214" s="56">
        <v>0</v>
      </c>
      <c r="D214" s="56">
        <v>0</v>
      </c>
      <c r="E214" s="56">
        <v>0</v>
      </c>
      <c r="F214" s="56" t="e">
        <f t="shared" si="31"/>
        <v>#DIV/0!</v>
      </c>
      <c r="G214" s="56" t="e">
        <f t="shared" si="32"/>
        <v>#DIV/0!</v>
      </c>
    </row>
    <row r="215" spans="1:7" ht="15" customHeight="1">
      <c r="A215" s="58">
        <v>4</v>
      </c>
      <c r="B215" s="58" t="s">
        <v>46</v>
      </c>
      <c r="C215" s="56">
        <f t="shared" ref="C215:E216" si="45">SUM(C216)</f>
        <v>0</v>
      </c>
      <c r="D215" s="56">
        <f t="shared" si="45"/>
        <v>3741</v>
      </c>
      <c r="E215" s="56">
        <f t="shared" si="45"/>
        <v>3740.62</v>
      </c>
      <c r="F215" s="56" t="e">
        <f t="shared" si="31"/>
        <v>#DIV/0!</v>
      </c>
      <c r="G215" s="56">
        <f t="shared" si="32"/>
        <v>99.989842288158243</v>
      </c>
    </row>
    <row r="216" spans="1:7" ht="15.75" customHeight="1">
      <c r="A216" s="58">
        <v>42</v>
      </c>
      <c r="B216" s="58" t="s">
        <v>47</v>
      </c>
      <c r="C216" s="56">
        <f t="shared" si="45"/>
        <v>0</v>
      </c>
      <c r="D216" s="56">
        <f t="shared" si="45"/>
        <v>3741</v>
      </c>
      <c r="E216" s="56">
        <f t="shared" si="45"/>
        <v>3740.62</v>
      </c>
      <c r="F216" s="56" t="e">
        <f t="shared" ref="F216:F279" si="46">SUM(E216/C216)*100</f>
        <v>#DIV/0!</v>
      </c>
      <c r="G216" s="56">
        <f t="shared" ref="G216:G279" si="47">SUM(E216/D216)*100</f>
        <v>99.989842288158243</v>
      </c>
    </row>
    <row r="217" spans="1:7" ht="15" customHeight="1">
      <c r="A217" s="58">
        <v>422</v>
      </c>
      <c r="B217" s="58" t="s">
        <v>48</v>
      </c>
      <c r="C217" s="56">
        <f>SUM(C218:C219)</f>
        <v>0</v>
      </c>
      <c r="D217" s="61">
        <f>SUM(D218:D219)</f>
        <v>3741</v>
      </c>
      <c r="E217" s="56">
        <f>SUM(E218:E219)</f>
        <v>3740.62</v>
      </c>
      <c r="F217" s="56" t="e">
        <f t="shared" si="46"/>
        <v>#DIV/0!</v>
      </c>
      <c r="G217" s="56">
        <f t="shared" si="47"/>
        <v>99.989842288158243</v>
      </c>
    </row>
    <row r="218" spans="1:7" ht="15.75" customHeight="1">
      <c r="A218" s="58">
        <v>4221</v>
      </c>
      <c r="B218" s="58" t="s">
        <v>49</v>
      </c>
      <c r="C218" s="56">
        <v>0</v>
      </c>
      <c r="D218" s="56">
        <v>3741</v>
      </c>
      <c r="E218" s="56">
        <v>3740.62</v>
      </c>
      <c r="F218" s="56" t="e">
        <f t="shared" si="46"/>
        <v>#DIV/0!</v>
      </c>
      <c r="G218" s="56">
        <f t="shared" si="47"/>
        <v>99.989842288158243</v>
      </c>
    </row>
    <row r="219" spans="1:7" ht="15.75" customHeight="1">
      <c r="A219" s="58">
        <v>4224</v>
      </c>
      <c r="B219" s="58" t="s">
        <v>52</v>
      </c>
      <c r="C219" s="56">
        <v>0</v>
      </c>
      <c r="D219" s="56">
        <v>0</v>
      </c>
      <c r="E219" s="56">
        <v>0</v>
      </c>
      <c r="F219" s="56" t="e">
        <f t="shared" si="46"/>
        <v>#DIV/0!</v>
      </c>
      <c r="G219" s="56" t="e">
        <f t="shared" si="47"/>
        <v>#DIV/0!</v>
      </c>
    </row>
    <row r="220" spans="1:7" ht="35.1" customHeight="1">
      <c r="A220" s="73" t="s">
        <v>2</v>
      </c>
      <c r="B220" s="62" t="s">
        <v>144</v>
      </c>
      <c r="C220" s="56">
        <f t="shared" ref="C220:E221" si="48">SUM(C221)</f>
        <v>0</v>
      </c>
      <c r="D220" s="56">
        <f t="shared" si="48"/>
        <v>98000</v>
      </c>
      <c r="E220" s="56">
        <f t="shared" si="48"/>
        <v>0</v>
      </c>
      <c r="F220" s="56" t="e">
        <f t="shared" si="46"/>
        <v>#DIV/0!</v>
      </c>
      <c r="G220" s="56">
        <f t="shared" si="47"/>
        <v>0</v>
      </c>
    </row>
    <row r="221" spans="1:7" ht="15.75" customHeight="1">
      <c r="A221" s="59" t="s">
        <v>38</v>
      </c>
      <c r="B221" s="58" t="s">
        <v>79</v>
      </c>
      <c r="C221" s="60">
        <f t="shared" si="48"/>
        <v>0</v>
      </c>
      <c r="D221" s="60">
        <f t="shared" si="48"/>
        <v>98000</v>
      </c>
      <c r="E221" s="60">
        <f t="shared" si="48"/>
        <v>0</v>
      </c>
      <c r="F221" s="56" t="e">
        <f t="shared" si="46"/>
        <v>#DIV/0!</v>
      </c>
      <c r="G221" s="56">
        <f t="shared" si="47"/>
        <v>0</v>
      </c>
    </row>
    <row r="222" spans="1:7" ht="15.75" customHeight="1">
      <c r="A222" s="55" t="s">
        <v>40</v>
      </c>
      <c r="B222" s="58" t="s">
        <v>145</v>
      </c>
      <c r="C222" s="56">
        <f t="shared" ref="C222:E223" si="49">SUM(C223)</f>
        <v>0</v>
      </c>
      <c r="D222" s="56">
        <f t="shared" si="49"/>
        <v>98000</v>
      </c>
      <c r="E222" s="56">
        <f t="shared" si="49"/>
        <v>0</v>
      </c>
      <c r="F222" s="56" t="e">
        <f t="shared" si="46"/>
        <v>#DIV/0!</v>
      </c>
      <c r="G222" s="56">
        <f t="shared" si="47"/>
        <v>0</v>
      </c>
    </row>
    <row r="223" spans="1:7" ht="15.75" customHeight="1">
      <c r="A223" s="55" t="s">
        <v>40</v>
      </c>
      <c r="B223" s="58" t="s">
        <v>146</v>
      </c>
      <c r="C223" s="56">
        <f t="shared" si="49"/>
        <v>0</v>
      </c>
      <c r="D223" s="56">
        <f t="shared" si="49"/>
        <v>98000</v>
      </c>
      <c r="E223" s="56">
        <f t="shared" si="49"/>
        <v>0</v>
      </c>
      <c r="F223" s="56" t="e">
        <f t="shared" si="46"/>
        <v>#DIV/0!</v>
      </c>
      <c r="G223" s="56">
        <f t="shared" si="47"/>
        <v>0</v>
      </c>
    </row>
    <row r="224" spans="1:7" ht="15" customHeight="1">
      <c r="A224" s="58">
        <v>4</v>
      </c>
      <c r="B224" s="58" t="s">
        <v>46</v>
      </c>
      <c r="C224" s="56">
        <f t="shared" ref="C224:E225" si="50">SUM(C225)</f>
        <v>0</v>
      </c>
      <c r="D224" s="56">
        <f t="shared" si="50"/>
        <v>98000</v>
      </c>
      <c r="E224" s="56">
        <f t="shared" si="50"/>
        <v>0</v>
      </c>
      <c r="F224" s="56" t="e">
        <f t="shared" si="46"/>
        <v>#DIV/0!</v>
      </c>
      <c r="G224" s="56">
        <f t="shared" ref="G224:G234" si="51">SUM(E224/D224)*100</f>
        <v>0</v>
      </c>
    </row>
    <row r="225" spans="1:7" ht="15.75" customHeight="1">
      <c r="A225" s="58">
        <v>42</v>
      </c>
      <c r="B225" s="58" t="s">
        <v>47</v>
      </c>
      <c r="C225" s="56">
        <f t="shared" si="50"/>
        <v>0</v>
      </c>
      <c r="D225" s="56">
        <f t="shared" si="50"/>
        <v>98000</v>
      </c>
      <c r="E225" s="56">
        <f t="shared" si="50"/>
        <v>0</v>
      </c>
      <c r="F225" s="56" t="e">
        <f t="shared" ref="F225:F234" si="52">SUM(E225/C225)*100</f>
        <v>#DIV/0!</v>
      </c>
      <c r="G225" s="56">
        <f t="shared" si="51"/>
        <v>0</v>
      </c>
    </row>
    <row r="226" spans="1:7" ht="15" customHeight="1">
      <c r="A226" s="58">
        <v>422</v>
      </c>
      <c r="B226" s="58" t="s">
        <v>48</v>
      </c>
      <c r="C226" s="61">
        <f>SUM(C227)</f>
        <v>0</v>
      </c>
      <c r="D226" s="61">
        <f>SUM(D227)</f>
        <v>98000</v>
      </c>
      <c r="E226" s="61">
        <f>SUM(E227)</f>
        <v>0</v>
      </c>
      <c r="F226" s="56" t="e">
        <f t="shared" si="52"/>
        <v>#DIV/0!</v>
      </c>
      <c r="G226" s="56">
        <f t="shared" si="51"/>
        <v>0</v>
      </c>
    </row>
    <row r="227" spans="1:7" ht="15.75" customHeight="1">
      <c r="A227" s="58">
        <v>4221</v>
      </c>
      <c r="B227" s="58" t="s">
        <v>49</v>
      </c>
      <c r="C227" s="56">
        <v>0</v>
      </c>
      <c r="D227" s="56">
        <v>98000</v>
      </c>
      <c r="E227" s="56">
        <v>0</v>
      </c>
      <c r="F227" s="56" t="e">
        <f t="shared" si="52"/>
        <v>#DIV/0!</v>
      </c>
      <c r="G227" s="56">
        <f t="shared" si="51"/>
        <v>0</v>
      </c>
    </row>
    <row r="228" spans="1:7" ht="30">
      <c r="A228" s="73" t="s">
        <v>2</v>
      </c>
      <c r="B228" s="48" t="s">
        <v>147</v>
      </c>
      <c r="C228" s="56">
        <f t="shared" ref="C228:E229" si="53">SUM(C229)</f>
        <v>0</v>
      </c>
      <c r="D228" s="56">
        <f t="shared" si="53"/>
        <v>401119</v>
      </c>
      <c r="E228" s="56">
        <f t="shared" si="53"/>
        <v>0</v>
      </c>
      <c r="F228" s="56" t="e">
        <f t="shared" si="52"/>
        <v>#DIV/0!</v>
      </c>
      <c r="G228" s="56">
        <f t="shared" si="51"/>
        <v>0</v>
      </c>
    </row>
    <row r="229" spans="1:7" ht="15" customHeight="1">
      <c r="A229" s="59" t="s">
        <v>38</v>
      </c>
      <c r="B229" s="48" t="s">
        <v>39</v>
      </c>
      <c r="C229" s="60">
        <f t="shared" si="53"/>
        <v>0</v>
      </c>
      <c r="D229" s="60">
        <f t="shared" si="53"/>
        <v>401119</v>
      </c>
      <c r="E229" s="60">
        <f t="shared" si="53"/>
        <v>0</v>
      </c>
      <c r="F229" s="56" t="e">
        <f t="shared" si="52"/>
        <v>#DIV/0!</v>
      </c>
      <c r="G229" s="56">
        <f t="shared" si="51"/>
        <v>0</v>
      </c>
    </row>
    <row r="230" spans="1:7" ht="15" customHeight="1">
      <c r="A230" s="55" t="s">
        <v>40</v>
      </c>
      <c r="B230" s="57" t="s">
        <v>62</v>
      </c>
      <c r="C230" s="56">
        <f t="shared" ref="C230:E233" si="54">SUM(C231)</f>
        <v>0</v>
      </c>
      <c r="D230" s="56">
        <f t="shared" si="54"/>
        <v>401119</v>
      </c>
      <c r="E230" s="56">
        <f t="shared" si="54"/>
        <v>0</v>
      </c>
      <c r="F230" s="56" t="e">
        <f t="shared" si="52"/>
        <v>#DIV/0!</v>
      </c>
      <c r="G230" s="56">
        <f t="shared" si="51"/>
        <v>0</v>
      </c>
    </row>
    <row r="231" spans="1:7" ht="15" customHeight="1">
      <c r="A231" s="55" t="s">
        <v>40</v>
      </c>
      <c r="B231" s="57" t="s">
        <v>63</v>
      </c>
      <c r="C231" s="56">
        <f t="shared" si="54"/>
        <v>0</v>
      </c>
      <c r="D231" s="56">
        <f t="shared" si="54"/>
        <v>401119</v>
      </c>
      <c r="E231" s="56">
        <f t="shared" si="54"/>
        <v>0</v>
      </c>
      <c r="F231" s="56" t="e">
        <f t="shared" si="52"/>
        <v>#DIV/0!</v>
      </c>
      <c r="G231" s="56">
        <f t="shared" si="51"/>
        <v>0</v>
      </c>
    </row>
    <row r="232" spans="1:7" ht="15" customHeight="1">
      <c r="A232" s="55">
        <v>3</v>
      </c>
      <c r="B232" s="55" t="s">
        <v>6</v>
      </c>
      <c r="C232" s="57">
        <f t="shared" si="54"/>
        <v>0</v>
      </c>
      <c r="D232" s="56">
        <f t="shared" si="54"/>
        <v>401119</v>
      </c>
      <c r="E232" s="57">
        <f t="shared" si="54"/>
        <v>0</v>
      </c>
      <c r="F232" s="56" t="e">
        <f t="shared" si="52"/>
        <v>#DIV/0!</v>
      </c>
      <c r="G232" s="56">
        <f t="shared" si="51"/>
        <v>0</v>
      </c>
    </row>
    <row r="233" spans="1:7" ht="15.75" customHeight="1">
      <c r="A233" s="55">
        <v>329</v>
      </c>
      <c r="B233" s="55" t="s">
        <v>24</v>
      </c>
      <c r="C233" s="57">
        <f t="shared" si="54"/>
        <v>0</v>
      </c>
      <c r="D233" s="61">
        <f t="shared" si="54"/>
        <v>401119</v>
      </c>
      <c r="E233" s="57">
        <f t="shared" si="54"/>
        <v>0</v>
      </c>
      <c r="F233" s="56" t="e">
        <f t="shared" si="52"/>
        <v>#DIV/0!</v>
      </c>
      <c r="G233" s="56">
        <f t="shared" si="51"/>
        <v>0</v>
      </c>
    </row>
    <row r="234" spans="1:7" ht="15.75" customHeight="1">
      <c r="A234" s="55">
        <v>3299</v>
      </c>
      <c r="B234" s="55" t="s">
        <v>24</v>
      </c>
      <c r="C234" s="56">
        <v>0</v>
      </c>
      <c r="D234" s="56">
        <v>401119</v>
      </c>
      <c r="E234" s="56">
        <v>0</v>
      </c>
      <c r="F234" s="56" t="e">
        <f t="shared" si="52"/>
        <v>#DIV/0!</v>
      </c>
      <c r="G234" s="56">
        <f t="shared" si="51"/>
        <v>0</v>
      </c>
    </row>
    <row r="235" spans="1:7" ht="30" customHeight="1">
      <c r="A235" s="58" t="s">
        <v>86</v>
      </c>
      <c r="B235" s="62" t="s">
        <v>87</v>
      </c>
      <c r="C235" s="56">
        <f>SUM(C236)</f>
        <v>3650875</v>
      </c>
      <c r="D235" s="56">
        <f>SUM(D236)</f>
        <v>8141709</v>
      </c>
      <c r="E235" s="56">
        <f>SUM(E236)</f>
        <v>3750532.8900000006</v>
      </c>
      <c r="F235" s="56">
        <f t="shared" si="46"/>
        <v>102.72969877084262</v>
      </c>
      <c r="G235" s="56">
        <f t="shared" si="47"/>
        <v>46.065671101730615</v>
      </c>
    </row>
    <row r="236" spans="1:7" ht="30" customHeight="1">
      <c r="A236" s="73" t="s">
        <v>89</v>
      </c>
      <c r="B236" s="62" t="s">
        <v>88</v>
      </c>
      <c r="C236" s="64">
        <f t="shared" ref="C236:E236" si="55">SUM(C237)</f>
        <v>3650875</v>
      </c>
      <c r="D236" s="64">
        <f t="shared" si="55"/>
        <v>8141709</v>
      </c>
      <c r="E236" s="64">
        <f t="shared" si="55"/>
        <v>3750532.8900000006</v>
      </c>
      <c r="F236" s="64">
        <f t="shared" si="46"/>
        <v>102.72969877084262</v>
      </c>
      <c r="G236" s="64">
        <f t="shared" si="47"/>
        <v>46.065671101730615</v>
      </c>
    </row>
    <row r="237" spans="1:7" ht="30" customHeight="1">
      <c r="A237" s="59" t="s">
        <v>38</v>
      </c>
      <c r="B237" s="58" t="s">
        <v>79</v>
      </c>
      <c r="C237" s="68">
        <f t="shared" ref="C237:E239" si="56">SUM(C238)</f>
        <v>3650875</v>
      </c>
      <c r="D237" s="68">
        <f t="shared" si="56"/>
        <v>8141709</v>
      </c>
      <c r="E237" s="68">
        <f t="shared" si="56"/>
        <v>3750532.8900000006</v>
      </c>
      <c r="F237" s="64">
        <f t="shared" si="46"/>
        <v>102.72969877084262</v>
      </c>
      <c r="G237" s="64">
        <f t="shared" si="47"/>
        <v>46.065671101730615</v>
      </c>
    </row>
    <row r="238" spans="1:7">
      <c r="A238" s="58" t="s">
        <v>40</v>
      </c>
      <c r="B238" s="58" t="s">
        <v>59</v>
      </c>
      <c r="C238" s="64">
        <f t="shared" si="56"/>
        <v>3650875</v>
      </c>
      <c r="D238" s="64">
        <f t="shared" si="56"/>
        <v>8141709</v>
      </c>
      <c r="E238" s="64">
        <f t="shared" si="56"/>
        <v>3750532.8900000006</v>
      </c>
      <c r="F238" s="64">
        <f t="shared" si="46"/>
        <v>102.72969877084262</v>
      </c>
      <c r="G238" s="64">
        <f t="shared" si="47"/>
        <v>46.065671101730615</v>
      </c>
    </row>
    <row r="239" spans="1:7" ht="15.75" customHeight="1">
      <c r="A239" s="58" t="s">
        <v>40</v>
      </c>
      <c r="B239" s="58" t="s">
        <v>60</v>
      </c>
      <c r="C239" s="64">
        <f t="shared" si="56"/>
        <v>3650875</v>
      </c>
      <c r="D239" s="64">
        <f t="shared" si="56"/>
        <v>8141709</v>
      </c>
      <c r="E239" s="64">
        <f t="shared" si="56"/>
        <v>3750532.8900000006</v>
      </c>
      <c r="F239" s="64">
        <f t="shared" si="46"/>
        <v>102.72969877084262</v>
      </c>
      <c r="G239" s="64">
        <f t="shared" si="47"/>
        <v>46.065671101730615</v>
      </c>
    </row>
    <row r="240" spans="1:7" ht="15" customHeight="1">
      <c r="A240" s="55">
        <v>3</v>
      </c>
      <c r="B240" s="55" t="s">
        <v>6</v>
      </c>
      <c r="C240" s="64">
        <f>SUM(C241+C251)</f>
        <v>3650875</v>
      </c>
      <c r="D240" s="64">
        <f>SUM(D241+D251)</f>
        <v>8141709</v>
      </c>
      <c r="E240" s="64">
        <f>SUM(E241+E251)</f>
        <v>3750532.8900000006</v>
      </c>
      <c r="F240" s="64">
        <f t="shared" si="46"/>
        <v>102.72969877084262</v>
      </c>
      <c r="G240" s="64">
        <f t="shared" si="47"/>
        <v>46.065671101730615</v>
      </c>
    </row>
    <row r="241" spans="1:7" ht="15" customHeight="1">
      <c r="A241" s="55">
        <v>31</v>
      </c>
      <c r="B241" s="58" t="s">
        <v>67</v>
      </c>
      <c r="C241" s="64">
        <f>SUM(C242+C246+C248)</f>
        <v>3640750</v>
      </c>
      <c r="D241" s="64">
        <f>SUM(D242+D246+D248)</f>
        <v>8121459</v>
      </c>
      <c r="E241" s="64">
        <f>SUM(E242+E246+E248)</f>
        <v>3739457.8900000006</v>
      </c>
      <c r="F241" s="64">
        <f t="shared" si="46"/>
        <v>102.71119659410837</v>
      </c>
      <c r="G241" s="64">
        <f t="shared" si="47"/>
        <v>46.044163862675418</v>
      </c>
    </row>
    <row r="242" spans="1:7" ht="15.75" customHeight="1">
      <c r="A242" s="55">
        <v>311</v>
      </c>
      <c r="B242" s="58" t="s">
        <v>68</v>
      </c>
      <c r="C242" s="64">
        <f>SUM(C243:C245)</f>
        <v>2426643</v>
      </c>
      <c r="D242" s="64">
        <f>SUM(D243:D245)</f>
        <v>5465750</v>
      </c>
      <c r="E242" s="64">
        <f>SUM(E243:E245)</f>
        <v>2726629.8000000003</v>
      </c>
      <c r="F242" s="64">
        <f t="shared" si="46"/>
        <v>112.36221397214177</v>
      </c>
      <c r="G242" s="64">
        <f t="shared" si="47"/>
        <v>49.885739377029694</v>
      </c>
    </row>
    <row r="243" spans="1:7" ht="15.75" customHeight="1">
      <c r="A243" s="55">
        <v>3111</v>
      </c>
      <c r="B243" s="58" t="s">
        <v>69</v>
      </c>
      <c r="C243" s="64">
        <v>2200471</v>
      </c>
      <c r="D243" s="76">
        <v>4883489</v>
      </c>
      <c r="E243" s="64">
        <v>2444870.31</v>
      </c>
      <c r="F243" s="64">
        <f t="shared" si="46"/>
        <v>111.10668170587115</v>
      </c>
      <c r="G243" s="64">
        <f t="shared" si="47"/>
        <v>50.064007720709512</v>
      </c>
    </row>
    <row r="244" spans="1:7" ht="15.75" customHeight="1">
      <c r="A244" s="55">
        <v>3113</v>
      </c>
      <c r="B244" s="58" t="s">
        <v>95</v>
      </c>
      <c r="C244" s="64">
        <v>37259</v>
      </c>
      <c r="D244" s="76">
        <v>150437</v>
      </c>
      <c r="E244" s="64">
        <v>86084.72</v>
      </c>
      <c r="F244" s="64">
        <f t="shared" ref="F244" si="57">SUM(E244/C244)*100</f>
        <v>231.04409672830727</v>
      </c>
      <c r="G244" s="64">
        <f t="shared" ref="G244" si="58">SUM(E244/D244)*100</f>
        <v>57.223103358881119</v>
      </c>
    </row>
    <row r="245" spans="1:7">
      <c r="A245" s="55">
        <v>3114</v>
      </c>
      <c r="B245" s="58" t="s">
        <v>93</v>
      </c>
      <c r="C245" s="64">
        <v>188913</v>
      </c>
      <c r="D245" s="76">
        <v>431824</v>
      </c>
      <c r="E245" s="64">
        <v>195674.77</v>
      </c>
      <c r="F245" s="64">
        <f t="shared" si="46"/>
        <v>103.57930370064527</v>
      </c>
      <c r="G245" s="64">
        <f t="shared" si="47"/>
        <v>45.313546722738892</v>
      </c>
    </row>
    <row r="246" spans="1:7" ht="15.75" customHeight="1">
      <c r="A246" s="55">
        <v>312</v>
      </c>
      <c r="B246" s="58" t="s">
        <v>92</v>
      </c>
      <c r="C246" s="64">
        <f>SUM(C247)</f>
        <v>106951</v>
      </c>
      <c r="D246" s="65">
        <f>SUM(D247)</f>
        <v>203263</v>
      </c>
      <c r="E246" s="64">
        <f>SUM(E247)</f>
        <v>107498.89</v>
      </c>
      <c r="F246" s="64">
        <f t="shared" si="46"/>
        <v>100.5122813250928</v>
      </c>
      <c r="G246" s="64">
        <f t="shared" si="47"/>
        <v>52.886600119057583</v>
      </c>
    </row>
    <row r="247" spans="1:7" ht="15.75" customHeight="1">
      <c r="A247" s="55">
        <v>3121</v>
      </c>
      <c r="B247" s="58" t="s">
        <v>92</v>
      </c>
      <c r="C247" s="64">
        <v>106951</v>
      </c>
      <c r="D247" s="76">
        <v>203263</v>
      </c>
      <c r="E247" s="64">
        <v>107498.89</v>
      </c>
      <c r="F247" s="64">
        <f t="shared" si="46"/>
        <v>100.5122813250928</v>
      </c>
      <c r="G247" s="64">
        <f t="shared" si="47"/>
        <v>52.886600119057583</v>
      </c>
    </row>
    <row r="248" spans="1:7" ht="15.75" customHeight="1">
      <c r="A248" s="55">
        <v>313</v>
      </c>
      <c r="B248" s="55" t="s">
        <v>70</v>
      </c>
      <c r="C248" s="64">
        <f t="shared" ref="C248" si="59">SUM(C249:C250)</f>
        <v>1107156</v>
      </c>
      <c r="D248" s="76">
        <f t="shared" ref="D248:E248" si="60">SUM(D249:D250)</f>
        <v>2452446</v>
      </c>
      <c r="E248" s="64">
        <f t="shared" si="60"/>
        <v>905329.2</v>
      </c>
      <c r="F248" s="64">
        <f t="shared" si="46"/>
        <v>81.77069898008952</v>
      </c>
      <c r="G248" s="64">
        <f t="shared" si="47"/>
        <v>36.915357157711114</v>
      </c>
    </row>
    <row r="249" spans="1:7" ht="15.75" customHeight="1">
      <c r="A249" s="55">
        <v>3131</v>
      </c>
      <c r="B249" s="55" t="s">
        <v>94</v>
      </c>
      <c r="C249" s="64">
        <v>606661</v>
      </c>
      <c r="D249" s="76">
        <v>1372753</v>
      </c>
      <c r="E249" s="64">
        <v>390931.68</v>
      </c>
      <c r="F249" s="64">
        <f t="shared" si="46"/>
        <v>64.4398898231467</v>
      </c>
      <c r="G249" s="64">
        <f t="shared" si="47"/>
        <v>28.47793302946706</v>
      </c>
    </row>
    <row r="250" spans="1:7" ht="15.75" customHeight="1">
      <c r="A250" s="55">
        <v>3132</v>
      </c>
      <c r="B250" s="58" t="s">
        <v>71</v>
      </c>
      <c r="C250" s="64">
        <v>500495</v>
      </c>
      <c r="D250" s="76">
        <v>1079693</v>
      </c>
      <c r="E250" s="64">
        <v>514397.52</v>
      </c>
      <c r="F250" s="64">
        <f t="shared" ref="F250" si="61">SUM(E250/C250)*100</f>
        <v>102.77775402351672</v>
      </c>
      <c r="G250" s="64">
        <f t="shared" ref="G250" si="62">SUM(E250/D250)*100</f>
        <v>47.642942947671237</v>
      </c>
    </row>
    <row r="251" spans="1:7">
      <c r="A251" s="55">
        <v>32</v>
      </c>
      <c r="B251" s="55" t="s">
        <v>7</v>
      </c>
      <c r="C251" s="64">
        <f>SUM(C254)</f>
        <v>10125</v>
      </c>
      <c r="D251" s="76">
        <f>SUM(D254)</f>
        <v>20250</v>
      </c>
      <c r="E251" s="64">
        <f>SUM(E254)</f>
        <v>11075</v>
      </c>
      <c r="F251" s="64">
        <f t="shared" si="46"/>
        <v>109.38271604938272</v>
      </c>
      <c r="G251" s="64">
        <f t="shared" si="47"/>
        <v>54.691358024691361</v>
      </c>
    </row>
    <row r="252" spans="1:7">
      <c r="A252" s="55">
        <v>323</v>
      </c>
      <c r="B252" s="55" t="s">
        <v>17</v>
      </c>
      <c r="C252" s="64">
        <f t="shared" ref="C252:E252" si="63">SUM(C253)</f>
        <v>0</v>
      </c>
      <c r="D252" s="76">
        <f t="shared" si="63"/>
        <v>0</v>
      </c>
      <c r="E252" s="64">
        <f t="shared" si="63"/>
        <v>0</v>
      </c>
      <c r="F252" s="64" t="e">
        <f t="shared" ref="F252:F253" si="64">SUM(E252/C252)*100</f>
        <v>#DIV/0!</v>
      </c>
      <c r="G252" s="64" t="e">
        <f t="shared" ref="G252:G253" si="65">SUM(E252/D252)*100</f>
        <v>#DIV/0!</v>
      </c>
    </row>
    <row r="253" spans="1:7">
      <c r="A253" s="55">
        <v>3237</v>
      </c>
      <c r="B253" s="58" t="s">
        <v>77</v>
      </c>
      <c r="C253" s="64">
        <v>0</v>
      </c>
      <c r="D253" s="76">
        <v>0</v>
      </c>
      <c r="E253" s="64">
        <v>0</v>
      </c>
      <c r="F253" s="64" t="e">
        <f t="shared" si="64"/>
        <v>#DIV/0!</v>
      </c>
      <c r="G253" s="64" t="e">
        <f t="shared" si="65"/>
        <v>#DIV/0!</v>
      </c>
    </row>
    <row r="254" spans="1:7" ht="15.75" customHeight="1">
      <c r="A254" s="55">
        <v>329</v>
      </c>
      <c r="B254" s="55" t="s">
        <v>24</v>
      </c>
      <c r="C254" s="64">
        <f>SUM(C255)</f>
        <v>10125</v>
      </c>
      <c r="D254" s="76">
        <f>SUM(D255)</f>
        <v>20250</v>
      </c>
      <c r="E254" s="64">
        <f>SUM(E255)</f>
        <v>11075</v>
      </c>
      <c r="F254" s="64">
        <f t="shared" si="46"/>
        <v>109.38271604938272</v>
      </c>
      <c r="G254" s="64">
        <f t="shared" si="47"/>
        <v>54.691358024691361</v>
      </c>
    </row>
    <row r="255" spans="1:7" ht="15.75" customHeight="1">
      <c r="A255" s="55">
        <v>3295</v>
      </c>
      <c r="B255" s="55" t="s">
        <v>27</v>
      </c>
      <c r="C255" s="64">
        <v>10125</v>
      </c>
      <c r="D255" s="76">
        <v>20250</v>
      </c>
      <c r="E255" s="64">
        <v>11075</v>
      </c>
      <c r="F255" s="64">
        <f t="shared" si="46"/>
        <v>109.38271604938272</v>
      </c>
      <c r="G255" s="64">
        <f t="shared" si="47"/>
        <v>54.691358024691361</v>
      </c>
    </row>
    <row r="256" spans="1:7" ht="15.75" customHeight="1">
      <c r="A256" s="73" t="s">
        <v>2</v>
      </c>
      <c r="B256" s="58" t="s">
        <v>96</v>
      </c>
      <c r="C256" s="56">
        <f t="shared" ref="C256:E258" si="66">SUM(C257)</f>
        <v>262870</v>
      </c>
      <c r="D256" s="56">
        <f t="shared" si="66"/>
        <v>0</v>
      </c>
      <c r="E256" s="56">
        <f t="shared" si="66"/>
        <v>0</v>
      </c>
      <c r="F256" s="56">
        <f t="shared" si="46"/>
        <v>0</v>
      </c>
      <c r="G256" s="56" t="e">
        <f t="shared" si="47"/>
        <v>#DIV/0!</v>
      </c>
    </row>
    <row r="257" spans="1:7" ht="30" customHeight="1">
      <c r="A257" s="59" t="s">
        <v>38</v>
      </c>
      <c r="B257" s="58" t="s">
        <v>79</v>
      </c>
      <c r="C257" s="60">
        <f t="shared" si="66"/>
        <v>262870</v>
      </c>
      <c r="D257" s="60">
        <f t="shared" si="66"/>
        <v>0</v>
      </c>
      <c r="E257" s="60">
        <f t="shared" si="66"/>
        <v>0</v>
      </c>
      <c r="F257" s="56">
        <f t="shared" si="46"/>
        <v>0</v>
      </c>
      <c r="G257" s="56" t="e">
        <f t="shared" si="47"/>
        <v>#DIV/0!</v>
      </c>
    </row>
    <row r="258" spans="1:7" ht="15.75" customHeight="1">
      <c r="A258" s="55" t="s">
        <v>40</v>
      </c>
      <c r="B258" s="58" t="s">
        <v>72</v>
      </c>
      <c r="C258" s="56">
        <f t="shared" si="66"/>
        <v>262870</v>
      </c>
      <c r="D258" s="56">
        <f t="shared" si="66"/>
        <v>0</v>
      </c>
      <c r="E258" s="56">
        <f t="shared" si="66"/>
        <v>0</v>
      </c>
      <c r="F258" s="56">
        <f t="shared" si="46"/>
        <v>0</v>
      </c>
      <c r="G258" s="56" t="e">
        <f t="shared" si="47"/>
        <v>#DIV/0!</v>
      </c>
    </row>
    <row r="259" spans="1:7">
      <c r="A259" s="55" t="s">
        <v>40</v>
      </c>
      <c r="B259" s="58" t="s">
        <v>73</v>
      </c>
      <c r="C259" s="56">
        <f>SUM(C260+C279)</f>
        <v>262870</v>
      </c>
      <c r="D259" s="56">
        <f>SUM(D260+D279)</f>
        <v>0</v>
      </c>
      <c r="E259" s="56">
        <f>SUM(E260+E279)</f>
        <v>0</v>
      </c>
      <c r="F259" s="56">
        <f t="shared" si="46"/>
        <v>0</v>
      </c>
      <c r="G259" s="56" t="e">
        <f t="shared" si="47"/>
        <v>#DIV/0!</v>
      </c>
    </row>
    <row r="260" spans="1:7" ht="15" customHeight="1">
      <c r="A260" s="55">
        <v>3</v>
      </c>
      <c r="B260" s="55" t="s">
        <v>6</v>
      </c>
      <c r="C260" s="64">
        <f>SUM(C261+C266)</f>
        <v>133120</v>
      </c>
      <c r="D260" s="64">
        <f>SUM(D261+D266)</f>
        <v>0</v>
      </c>
      <c r="E260" s="64">
        <f>SUM(E261+E266)</f>
        <v>0</v>
      </c>
      <c r="F260" s="56">
        <f t="shared" si="46"/>
        <v>0</v>
      </c>
      <c r="G260" s="56" t="e">
        <f t="shared" si="47"/>
        <v>#DIV/0!</v>
      </c>
    </row>
    <row r="261" spans="1:7" ht="15" customHeight="1">
      <c r="A261" s="55">
        <v>31</v>
      </c>
      <c r="B261" s="58" t="s">
        <v>67</v>
      </c>
      <c r="C261" s="57">
        <f t="shared" ref="C261:E262" si="67">SUM(C262)</f>
        <v>0</v>
      </c>
      <c r="D261" s="64">
        <f>SUM(D262+D264)</f>
        <v>0</v>
      </c>
      <c r="E261" s="57">
        <f t="shared" si="67"/>
        <v>0</v>
      </c>
      <c r="F261" s="56" t="e">
        <f t="shared" si="46"/>
        <v>#DIV/0!</v>
      </c>
      <c r="G261" s="56" t="e">
        <f t="shared" si="47"/>
        <v>#DIV/0!</v>
      </c>
    </row>
    <row r="262" spans="1:7" ht="15" customHeight="1">
      <c r="A262" s="55">
        <v>311</v>
      </c>
      <c r="B262" s="58" t="s">
        <v>68</v>
      </c>
      <c r="C262" s="57">
        <f t="shared" si="67"/>
        <v>0</v>
      </c>
      <c r="D262" s="65">
        <f t="shared" si="67"/>
        <v>0</v>
      </c>
      <c r="E262" s="57">
        <f t="shared" si="67"/>
        <v>0</v>
      </c>
      <c r="F262" s="56" t="e">
        <f t="shared" si="46"/>
        <v>#DIV/0!</v>
      </c>
      <c r="G262" s="56" t="e">
        <f t="shared" si="47"/>
        <v>#DIV/0!</v>
      </c>
    </row>
    <row r="263" spans="1:7" ht="15" customHeight="1">
      <c r="A263" s="55">
        <v>3111</v>
      </c>
      <c r="B263" s="58" t="s">
        <v>69</v>
      </c>
      <c r="C263" s="56">
        <v>0</v>
      </c>
      <c r="D263" s="64"/>
      <c r="E263" s="56">
        <v>0</v>
      </c>
      <c r="F263" s="56" t="e">
        <f t="shared" si="46"/>
        <v>#DIV/0!</v>
      </c>
      <c r="G263" s="56" t="e">
        <f t="shared" si="47"/>
        <v>#DIV/0!</v>
      </c>
    </row>
    <row r="264" spans="1:7" ht="15" customHeight="1">
      <c r="A264" s="55">
        <v>313</v>
      </c>
      <c r="B264" s="58" t="s">
        <v>70</v>
      </c>
      <c r="C264" s="57">
        <f>SUM(C265)</f>
        <v>0</v>
      </c>
      <c r="D264" s="65">
        <f>SUM(D265)</f>
        <v>0</v>
      </c>
      <c r="E264" s="57">
        <f>SUM(E265)</f>
        <v>0</v>
      </c>
      <c r="F264" s="56" t="e">
        <f t="shared" si="46"/>
        <v>#DIV/0!</v>
      </c>
      <c r="G264" s="56" t="e">
        <f t="shared" si="47"/>
        <v>#DIV/0!</v>
      </c>
    </row>
    <row r="265" spans="1:7" ht="15" customHeight="1">
      <c r="A265" s="55">
        <v>3132</v>
      </c>
      <c r="B265" s="58" t="s">
        <v>71</v>
      </c>
      <c r="C265" s="56">
        <v>0</v>
      </c>
      <c r="D265" s="64"/>
      <c r="E265" s="56">
        <v>0</v>
      </c>
      <c r="F265" s="56" t="e">
        <f t="shared" si="46"/>
        <v>#DIV/0!</v>
      </c>
      <c r="G265" s="56" t="e">
        <f t="shared" si="47"/>
        <v>#DIV/0!</v>
      </c>
    </row>
    <row r="266" spans="1:7" ht="15" customHeight="1">
      <c r="A266" s="55">
        <v>32</v>
      </c>
      <c r="B266" s="55" t="s">
        <v>7</v>
      </c>
      <c r="C266" s="64">
        <f>SUM(C267+C269+C272)</f>
        <v>133120</v>
      </c>
      <c r="D266" s="64">
        <f>SUM(D267+D269+D272)</f>
        <v>0</v>
      </c>
      <c r="E266" s="64">
        <f>SUM(E267+E269+E272)</f>
        <v>0</v>
      </c>
      <c r="F266" s="56">
        <f t="shared" si="46"/>
        <v>0</v>
      </c>
      <c r="G266" s="56" t="e">
        <f t="shared" si="47"/>
        <v>#DIV/0!</v>
      </c>
    </row>
    <row r="267" spans="1:7" ht="15" customHeight="1">
      <c r="A267" s="55">
        <v>321</v>
      </c>
      <c r="B267" s="55" t="s">
        <v>8</v>
      </c>
      <c r="C267" s="57">
        <f t="shared" ref="C267:E267" si="68">SUM(C268)</f>
        <v>0</v>
      </c>
      <c r="D267" s="66">
        <f t="shared" si="68"/>
        <v>0</v>
      </c>
      <c r="E267" s="57">
        <f t="shared" si="68"/>
        <v>0</v>
      </c>
      <c r="F267" s="56" t="e">
        <f t="shared" si="46"/>
        <v>#DIV/0!</v>
      </c>
      <c r="G267" s="56" t="e">
        <f t="shared" si="47"/>
        <v>#DIV/0!</v>
      </c>
    </row>
    <row r="268" spans="1:7" ht="15" customHeight="1">
      <c r="A268" s="55">
        <v>3211</v>
      </c>
      <c r="B268" s="55" t="s">
        <v>9</v>
      </c>
      <c r="C268" s="56">
        <v>0</v>
      </c>
      <c r="D268" s="67"/>
      <c r="E268" s="56">
        <v>0</v>
      </c>
      <c r="F268" s="56" t="e">
        <f t="shared" si="46"/>
        <v>#DIV/0!</v>
      </c>
      <c r="G268" s="56" t="e">
        <f t="shared" si="47"/>
        <v>#DIV/0!</v>
      </c>
    </row>
    <row r="269" spans="1:7">
      <c r="A269" s="55">
        <v>322</v>
      </c>
      <c r="B269" s="55" t="s">
        <v>13</v>
      </c>
      <c r="C269" s="57">
        <f>SUM(C270:C271)</f>
        <v>0</v>
      </c>
      <c r="D269" s="65">
        <f>SUM(D270:D271)</f>
        <v>0</v>
      </c>
      <c r="E269" s="57">
        <f>SUM(E270:E271)</f>
        <v>0</v>
      </c>
      <c r="F269" s="56" t="e">
        <f t="shared" si="46"/>
        <v>#DIV/0!</v>
      </c>
      <c r="G269" s="56" t="e">
        <f t="shared" si="47"/>
        <v>#DIV/0!</v>
      </c>
    </row>
    <row r="270" spans="1:7" ht="15.75" customHeight="1">
      <c r="A270" s="55">
        <v>3221</v>
      </c>
      <c r="B270" s="59" t="s">
        <v>14</v>
      </c>
      <c r="C270" s="56">
        <v>0</v>
      </c>
      <c r="D270" s="64"/>
      <c r="E270" s="56">
        <v>0</v>
      </c>
      <c r="F270" s="56" t="e">
        <f t="shared" si="46"/>
        <v>#DIV/0!</v>
      </c>
      <c r="G270" s="56" t="e">
        <f t="shared" si="47"/>
        <v>#DIV/0!</v>
      </c>
    </row>
    <row r="271" spans="1:7" ht="15" customHeight="1">
      <c r="A271" s="55">
        <v>3225</v>
      </c>
      <c r="B271" s="55" t="s">
        <v>32</v>
      </c>
      <c r="C271" s="56">
        <v>0</v>
      </c>
      <c r="D271" s="64"/>
      <c r="E271" s="56">
        <v>0</v>
      </c>
      <c r="F271" s="56" t="e">
        <f t="shared" si="46"/>
        <v>#DIV/0!</v>
      </c>
      <c r="G271" s="56" t="e">
        <f t="shared" si="47"/>
        <v>#DIV/0!</v>
      </c>
    </row>
    <row r="272" spans="1:7" ht="15.75" customHeight="1">
      <c r="A272" s="55">
        <v>323</v>
      </c>
      <c r="B272" s="55" t="s">
        <v>17</v>
      </c>
      <c r="C272" s="64">
        <f>SUM(C273:C278)</f>
        <v>133120</v>
      </c>
      <c r="D272" s="65">
        <f>SUM(D273:D278)</f>
        <v>0</v>
      </c>
      <c r="E272" s="64">
        <f>SUM(E273:E278)</f>
        <v>0</v>
      </c>
      <c r="F272" s="56">
        <f t="shared" si="46"/>
        <v>0</v>
      </c>
      <c r="G272" s="56" t="e">
        <f t="shared" si="47"/>
        <v>#DIV/0!</v>
      </c>
    </row>
    <row r="273" spans="1:7" ht="15" customHeight="1">
      <c r="A273" s="55">
        <v>3231</v>
      </c>
      <c r="B273" s="55" t="s">
        <v>18</v>
      </c>
      <c r="C273" s="56">
        <v>0</v>
      </c>
      <c r="D273" s="64"/>
      <c r="E273" s="56">
        <v>0</v>
      </c>
      <c r="F273" s="56" t="e">
        <f t="shared" si="46"/>
        <v>#DIV/0!</v>
      </c>
      <c r="G273" s="56" t="e">
        <f t="shared" si="47"/>
        <v>#DIV/0!</v>
      </c>
    </row>
    <row r="274" spans="1:7" ht="15" customHeight="1">
      <c r="A274" s="55">
        <v>3232</v>
      </c>
      <c r="B274" s="55" t="s">
        <v>19</v>
      </c>
      <c r="C274" s="56">
        <v>0</v>
      </c>
      <c r="D274" s="64"/>
      <c r="E274" s="56">
        <v>0</v>
      </c>
      <c r="F274" s="56" t="e">
        <f t="shared" si="46"/>
        <v>#DIV/0!</v>
      </c>
      <c r="G274" s="56" t="e">
        <f t="shared" si="47"/>
        <v>#DIV/0!</v>
      </c>
    </row>
    <row r="275" spans="1:7" ht="15" customHeight="1">
      <c r="A275" s="55">
        <v>3233</v>
      </c>
      <c r="B275" s="55" t="s">
        <v>20</v>
      </c>
      <c r="C275" s="56">
        <v>0</v>
      </c>
      <c r="D275" s="64"/>
      <c r="E275" s="56">
        <v>0</v>
      </c>
      <c r="F275" s="56" t="e">
        <f t="shared" si="46"/>
        <v>#DIV/0!</v>
      </c>
      <c r="G275" s="56" t="e">
        <f t="shared" si="47"/>
        <v>#DIV/0!</v>
      </c>
    </row>
    <row r="276" spans="1:7" ht="15" customHeight="1">
      <c r="A276" s="55">
        <v>3237</v>
      </c>
      <c r="B276" s="58" t="s">
        <v>77</v>
      </c>
      <c r="C276" s="56">
        <v>82800</v>
      </c>
      <c r="D276" s="64"/>
      <c r="E276" s="56"/>
      <c r="F276" s="56">
        <f t="shared" si="46"/>
        <v>0</v>
      </c>
      <c r="G276" s="56" t="e">
        <f t="shared" si="47"/>
        <v>#DIV/0!</v>
      </c>
    </row>
    <row r="277" spans="1:7" ht="15" customHeight="1">
      <c r="A277" s="55">
        <v>3238</v>
      </c>
      <c r="B277" s="55" t="s">
        <v>22</v>
      </c>
      <c r="C277" s="56">
        <v>0</v>
      </c>
      <c r="D277" s="64"/>
      <c r="E277" s="56">
        <v>0</v>
      </c>
      <c r="F277" s="56" t="e">
        <f t="shared" si="46"/>
        <v>#DIV/0!</v>
      </c>
      <c r="G277" s="56" t="e">
        <f t="shared" si="47"/>
        <v>#DIV/0!</v>
      </c>
    </row>
    <row r="278" spans="1:7" ht="15" customHeight="1">
      <c r="A278" s="55">
        <v>3239</v>
      </c>
      <c r="B278" s="55" t="s">
        <v>23</v>
      </c>
      <c r="C278" s="56">
        <v>50320</v>
      </c>
      <c r="D278" s="64"/>
      <c r="E278" s="56"/>
      <c r="F278" s="56">
        <f t="shared" si="46"/>
        <v>0</v>
      </c>
      <c r="G278" s="56" t="e">
        <f t="shared" si="47"/>
        <v>#DIV/0!</v>
      </c>
    </row>
    <row r="279" spans="1:7" ht="15" customHeight="1">
      <c r="A279" s="58">
        <v>4</v>
      </c>
      <c r="B279" s="58" t="s">
        <v>46</v>
      </c>
      <c r="C279" s="56">
        <f t="shared" ref="C279:E281" si="69">SUM(C280)</f>
        <v>129750</v>
      </c>
      <c r="D279" s="64">
        <f t="shared" si="69"/>
        <v>0</v>
      </c>
      <c r="E279" s="56">
        <f t="shared" si="69"/>
        <v>0</v>
      </c>
      <c r="F279" s="56">
        <f t="shared" si="46"/>
        <v>0</v>
      </c>
      <c r="G279" s="56" t="e">
        <f t="shared" si="47"/>
        <v>#DIV/0!</v>
      </c>
    </row>
    <row r="280" spans="1:7" ht="15" customHeight="1">
      <c r="A280" s="58">
        <v>42</v>
      </c>
      <c r="B280" s="58" t="s">
        <v>47</v>
      </c>
      <c r="C280" s="56">
        <f t="shared" si="69"/>
        <v>129750</v>
      </c>
      <c r="D280" s="64">
        <f t="shared" si="69"/>
        <v>0</v>
      </c>
      <c r="E280" s="56">
        <f t="shared" si="69"/>
        <v>0</v>
      </c>
      <c r="F280" s="56">
        <f t="shared" ref="F280:F282" si="70">SUM(E280/C280)*100</f>
        <v>0</v>
      </c>
      <c r="G280" s="56" t="e">
        <f t="shared" ref="G280:G282" si="71">SUM(E280/D280)*100</f>
        <v>#DIV/0!</v>
      </c>
    </row>
    <row r="281" spans="1:7" ht="15" customHeight="1">
      <c r="A281" s="58">
        <v>422</v>
      </c>
      <c r="B281" s="58" t="s">
        <v>48</v>
      </c>
      <c r="C281" s="56">
        <f t="shared" si="69"/>
        <v>129750</v>
      </c>
      <c r="D281" s="65">
        <f t="shared" si="69"/>
        <v>0</v>
      </c>
      <c r="E281" s="56">
        <f t="shared" si="69"/>
        <v>0</v>
      </c>
      <c r="F281" s="56">
        <f t="shared" si="70"/>
        <v>0</v>
      </c>
      <c r="G281" s="56" t="e">
        <f t="shared" si="71"/>
        <v>#DIV/0!</v>
      </c>
    </row>
    <row r="282" spans="1:7" ht="15" customHeight="1">
      <c r="A282" s="58">
        <v>4221</v>
      </c>
      <c r="B282" s="58" t="s">
        <v>49</v>
      </c>
      <c r="C282" s="56">
        <v>129750</v>
      </c>
      <c r="D282" s="64"/>
      <c r="E282" s="56"/>
      <c r="F282" s="56">
        <f t="shared" si="70"/>
        <v>0</v>
      </c>
      <c r="G282" s="56" t="e">
        <f t="shared" si="71"/>
        <v>#DIV/0!</v>
      </c>
    </row>
    <row r="283" spans="1:7">
      <c r="A283" s="79"/>
      <c r="B283" s="80"/>
      <c r="C283" s="81"/>
      <c r="D283" s="81"/>
      <c r="E283" s="81"/>
      <c r="F283" s="81"/>
      <c r="G283" s="81"/>
    </row>
    <row r="284" spans="1:7">
      <c r="A284" s="69" t="s">
        <v>98</v>
      </c>
      <c r="C284" t="s">
        <v>100</v>
      </c>
    </row>
    <row r="285" spans="1:7" ht="15" customHeight="1">
      <c r="A285" s="69" t="s">
        <v>99</v>
      </c>
      <c r="C285" t="s">
        <v>101</v>
      </c>
    </row>
    <row r="286" spans="1:7" ht="15" customHeight="1"/>
    <row r="287" spans="1:7" ht="15" customHeight="1"/>
    <row r="288" spans="1:7" ht="15" customHeight="1"/>
    <row r="289" ht="15" customHeight="1"/>
    <row r="290" ht="15" customHeight="1"/>
    <row r="291" ht="15" customHeight="1"/>
    <row r="292" ht="15" customHeight="1"/>
  </sheetData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workbookViewId="0">
      <selection activeCell="H1" sqref="H1"/>
    </sheetView>
  </sheetViews>
  <sheetFormatPr defaultRowHeight="15"/>
  <cols>
    <col min="1" max="1" width="11.28515625" customWidth="1"/>
    <col min="2" max="2" width="53.7109375" customWidth="1"/>
    <col min="3" max="3" width="14" customWidth="1"/>
    <col min="4" max="4" width="13" customWidth="1"/>
    <col min="5" max="5" width="14.5703125" customWidth="1"/>
    <col min="6" max="7" width="9.42578125" customWidth="1"/>
  </cols>
  <sheetData>
    <row r="1" spans="1:7" s="17" customFormat="1" ht="21">
      <c r="A1" s="90" t="s">
        <v>165</v>
      </c>
      <c r="B1" s="41"/>
      <c r="C1" s="42"/>
      <c r="D1" s="42"/>
      <c r="E1" s="42"/>
      <c r="F1" s="42"/>
      <c r="G1" s="42"/>
    </row>
    <row r="2" spans="1:7" s="17" customFormat="1" ht="18" customHeight="1">
      <c r="A2" s="16" t="s">
        <v>131</v>
      </c>
      <c r="B2" s="16"/>
      <c r="C2" s="84"/>
    </row>
    <row r="3" spans="1:7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</row>
    <row r="4" spans="1:7" ht="105">
      <c r="A4" s="8" t="s">
        <v>3</v>
      </c>
      <c r="B4" s="9" t="s">
        <v>4</v>
      </c>
      <c r="C4" s="53" t="s">
        <v>5</v>
      </c>
      <c r="D4" s="4" t="s">
        <v>156</v>
      </c>
      <c r="E4" s="4" t="s">
        <v>157</v>
      </c>
      <c r="F4" s="10" t="s">
        <v>158</v>
      </c>
      <c r="G4" s="10" t="s">
        <v>159</v>
      </c>
    </row>
    <row r="5" spans="1:7" ht="18.75">
      <c r="A5" s="8"/>
      <c r="B5" s="9" t="s">
        <v>134</v>
      </c>
      <c r="C5" s="89">
        <f>SUM(C6+C49+C56+C65+C75)</f>
        <v>5054768.05</v>
      </c>
      <c r="D5" s="18">
        <f>SUM(D6+D49+D56+D65+D75)</f>
        <v>9108265.0500000007</v>
      </c>
      <c r="E5" s="18">
        <f>SUM(E6+E49+E56+E65+E75)</f>
        <v>5187817.9399999995</v>
      </c>
      <c r="F5" s="7">
        <f t="shared" ref="F5" si="0">SUM(E5/C5)*100</f>
        <v>102.63216607931199</v>
      </c>
      <c r="G5" s="7">
        <f t="shared" ref="G5" si="1">SUM(E5/D5)*100</f>
        <v>56.957257079381975</v>
      </c>
    </row>
    <row r="6" spans="1:7" ht="18.75">
      <c r="A6" s="8"/>
      <c r="B6" s="9" t="s">
        <v>137</v>
      </c>
      <c r="C6" s="89">
        <f>SUM(C9+C11+C13+C15+C17+C19+C21)</f>
        <v>4674227</v>
      </c>
      <c r="D6" s="18">
        <f>SUM(D9+D11+D13+D15+D17+D19+D21)</f>
        <v>8727724</v>
      </c>
      <c r="E6" s="18">
        <f>SUM(E9+E11+E13+E15+E17+E19+E21)</f>
        <v>4807276.8899999997</v>
      </c>
      <c r="F6" s="7">
        <f t="shared" ref="F6" si="2">SUM(E6/C6)*100</f>
        <v>102.84645760678717</v>
      </c>
      <c r="G6" s="7">
        <f t="shared" ref="G6" si="3">SUM(E6/D6)*100</f>
        <v>55.080532908694181</v>
      </c>
    </row>
    <row r="7" spans="1:7" ht="45" customHeight="1">
      <c r="A7" s="3" t="s">
        <v>0</v>
      </c>
      <c r="B7" s="2" t="s">
        <v>36</v>
      </c>
      <c r="C7" s="56">
        <f>SUM(C8+C247)</f>
        <v>458520</v>
      </c>
      <c r="D7" s="7">
        <f>SUM(D8+D247)</f>
        <v>0</v>
      </c>
      <c r="E7" s="7">
        <f>SUM(E8+E247)</f>
        <v>0.03</v>
      </c>
      <c r="F7" s="7">
        <f t="shared" ref="F7" si="4">SUM(E7/C7)*100</f>
        <v>6.5427898455901598E-6</v>
      </c>
      <c r="G7" s="7" t="e">
        <f t="shared" ref="G7" si="5">SUM(E7/D7)*100</f>
        <v>#DIV/0!</v>
      </c>
    </row>
    <row r="8" spans="1:7">
      <c r="A8" s="3" t="s">
        <v>86</v>
      </c>
      <c r="B8" s="3" t="s">
        <v>97</v>
      </c>
      <c r="C8" s="56">
        <f>SUM(C23)</f>
        <v>458520</v>
      </c>
      <c r="D8" s="7"/>
      <c r="E8" s="7">
        <f>SUM(E23)</f>
        <v>0.03</v>
      </c>
      <c r="F8" s="7">
        <f t="shared" ref="F8:F23" si="6">SUM(E8/C8)*100</f>
        <v>6.5427898455901598E-6</v>
      </c>
      <c r="G8" s="7" t="e">
        <f t="shared" ref="G8:G23" si="7">SUM(E8/D8)*100</f>
        <v>#DIV/0!</v>
      </c>
    </row>
    <row r="9" spans="1:7">
      <c r="A9" s="3" t="s">
        <v>40</v>
      </c>
      <c r="B9" s="3" t="s">
        <v>62</v>
      </c>
      <c r="C9" s="56">
        <f>SUM(C10)</f>
        <v>0</v>
      </c>
      <c r="D9" s="7">
        <f>SUM(D10)</f>
        <v>5000</v>
      </c>
      <c r="E9" s="7">
        <f>SUM(E10)</f>
        <v>0</v>
      </c>
      <c r="F9" s="7" t="e">
        <f t="shared" si="6"/>
        <v>#DIV/0!</v>
      </c>
      <c r="G9" s="7">
        <f t="shared" si="7"/>
        <v>0</v>
      </c>
    </row>
    <row r="10" spans="1:7">
      <c r="A10" s="3" t="s">
        <v>40</v>
      </c>
      <c r="B10" s="3" t="s">
        <v>63</v>
      </c>
      <c r="C10" s="56">
        <v>0</v>
      </c>
      <c r="D10" s="7">
        <v>5000</v>
      </c>
      <c r="E10" s="7">
        <v>0</v>
      </c>
      <c r="F10" s="7" t="e">
        <f t="shared" si="6"/>
        <v>#DIV/0!</v>
      </c>
      <c r="G10" s="7">
        <f t="shared" si="7"/>
        <v>0</v>
      </c>
    </row>
    <row r="11" spans="1:7">
      <c r="A11" s="3" t="s">
        <v>40</v>
      </c>
      <c r="B11" s="3" t="s">
        <v>41</v>
      </c>
      <c r="C11" s="56">
        <f>SUM(C12)</f>
        <v>466187</v>
      </c>
      <c r="D11" s="7">
        <f>SUM(D12)</f>
        <v>1414809</v>
      </c>
      <c r="E11" s="7">
        <f>SUM(E12)</f>
        <v>717533.96</v>
      </c>
      <c r="F11" s="7">
        <f t="shared" si="6"/>
        <v>153.91548026864754</v>
      </c>
      <c r="G11" s="7">
        <f t="shared" si="7"/>
        <v>50.715959539414854</v>
      </c>
    </row>
    <row r="12" spans="1:7">
      <c r="A12" s="3" t="s">
        <v>40</v>
      </c>
      <c r="B12" s="3" t="s">
        <v>42</v>
      </c>
      <c r="C12" s="56">
        <v>466187</v>
      </c>
      <c r="D12" s="7">
        <v>1414809</v>
      </c>
      <c r="E12" s="7">
        <f>SUM(E27+E31)</f>
        <v>717533.96</v>
      </c>
      <c r="F12" s="7">
        <f t="shared" si="6"/>
        <v>153.91548026864754</v>
      </c>
      <c r="G12" s="7">
        <f t="shared" si="7"/>
        <v>50.715959539414854</v>
      </c>
    </row>
    <row r="13" spans="1:7" ht="15.75">
      <c r="A13" s="3" t="s">
        <v>40</v>
      </c>
      <c r="B13" s="6" t="s">
        <v>65</v>
      </c>
      <c r="C13" s="56">
        <f t="shared" ref="C13" si="8">SUM(C14)</f>
        <v>41047</v>
      </c>
      <c r="D13" s="7">
        <f>SUM(D14)</f>
        <v>126457</v>
      </c>
      <c r="E13" s="7">
        <f t="shared" ref="E13" si="9">SUM(E14)</f>
        <v>71906.13</v>
      </c>
      <c r="F13" s="7">
        <f t="shared" si="6"/>
        <v>175.17998879333447</v>
      </c>
      <c r="G13" s="7">
        <f t="shared" si="7"/>
        <v>56.862119139312185</v>
      </c>
    </row>
    <row r="14" spans="1:7" ht="15.75">
      <c r="A14" s="3" t="s">
        <v>40</v>
      </c>
      <c r="B14" s="6" t="s">
        <v>66</v>
      </c>
      <c r="C14" s="56">
        <v>41047</v>
      </c>
      <c r="D14" s="7">
        <v>126457</v>
      </c>
      <c r="E14" s="7">
        <f>SUM(E37)</f>
        <v>71906.13</v>
      </c>
      <c r="F14" s="7">
        <f t="shared" si="6"/>
        <v>175.17998879333447</v>
      </c>
      <c r="G14" s="7">
        <f t="shared" si="7"/>
        <v>56.862119139312185</v>
      </c>
    </row>
    <row r="15" spans="1:7" ht="15.75">
      <c r="A15" s="3" t="s">
        <v>40</v>
      </c>
      <c r="B15" s="6" t="s">
        <v>44</v>
      </c>
      <c r="C15" s="56">
        <f>SUM(C16)</f>
        <v>22420</v>
      </c>
      <c r="D15" s="7">
        <f>SUM(D16)</f>
        <v>145750</v>
      </c>
      <c r="E15" s="7">
        <f>SUM(E16)</f>
        <v>51480</v>
      </c>
      <c r="F15" s="7">
        <f t="shared" si="6"/>
        <v>229.61641391614629</v>
      </c>
      <c r="G15" s="7">
        <f t="shared" si="7"/>
        <v>35.320754716981135</v>
      </c>
    </row>
    <row r="16" spans="1:7" ht="15.75">
      <c r="A16" s="3" t="s">
        <v>40</v>
      </c>
      <c r="B16" s="6" t="s">
        <v>45</v>
      </c>
      <c r="C16" s="56">
        <v>22420</v>
      </c>
      <c r="D16" s="7">
        <v>145750</v>
      </c>
      <c r="E16" s="7">
        <f>SUM(E43)</f>
        <v>51480</v>
      </c>
      <c r="F16" s="7">
        <f t="shared" si="6"/>
        <v>229.61641391614629</v>
      </c>
      <c r="G16" s="7">
        <f t="shared" si="7"/>
        <v>35.320754716981135</v>
      </c>
    </row>
    <row r="17" spans="1:7" ht="15.75">
      <c r="A17" s="3" t="s">
        <v>40</v>
      </c>
      <c r="B17" s="6" t="s">
        <v>54</v>
      </c>
      <c r="C17" s="56">
        <f>SUM(C18)</f>
        <v>0</v>
      </c>
      <c r="D17" s="7">
        <f>SUM(D18)</f>
        <v>44600</v>
      </c>
      <c r="E17" s="7">
        <f>SUM(E18)</f>
        <v>150</v>
      </c>
      <c r="F17" s="7" t="e">
        <f t="shared" si="6"/>
        <v>#DIV/0!</v>
      </c>
      <c r="G17" s="7">
        <f t="shared" si="7"/>
        <v>0.33632286995515698</v>
      </c>
    </row>
    <row r="18" spans="1:7" ht="15.75">
      <c r="A18" s="3" t="s">
        <v>40</v>
      </c>
      <c r="B18" s="6" t="s">
        <v>55</v>
      </c>
      <c r="C18" s="56">
        <v>0</v>
      </c>
      <c r="D18" s="7">
        <v>44600</v>
      </c>
      <c r="E18" s="7">
        <f>SUM(E50)</f>
        <v>150</v>
      </c>
      <c r="F18" s="7" t="e">
        <f t="shared" si="6"/>
        <v>#DIV/0!</v>
      </c>
      <c r="G18" s="7">
        <f t="shared" si="7"/>
        <v>0.33632286995515698</v>
      </c>
    </row>
    <row r="19" spans="1:7" ht="15.75">
      <c r="A19" s="3" t="s">
        <v>40</v>
      </c>
      <c r="B19" s="6" t="s">
        <v>72</v>
      </c>
      <c r="C19" s="56">
        <f>SUM(C20)</f>
        <v>458520</v>
      </c>
      <c r="D19" s="7">
        <f>SUM(D20)</f>
        <v>0</v>
      </c>
      <c r="E19" s="7">
        <f>SUM(E20)</f>
        <v>0.03</v>
      </c>
      <c r="F19" s="7">
        <f t="shared" si="6"/>
        <v>6.5427898455901598E-6</v>
      </c>
      <c r="G19" s="7" t="e">
        <f t="shared" si="7"/>
        <v>#DIV/0!</v>
      </c>
    </row>
    <row r="20" spans="1:7" ht="15.75">
      <c r="A20" s="3" t="s">
        <v>40</v>
      </c>
      <c r="B20" s="6" t="s">
        <v>84</v>
      </c>
      <c r="C20" s="56">
        <v>458520</v>
      </c>
      <c r="D20" s="7"/>
      <c r="E20" s="7">
        <v>0.03</v>
      </c>
      <c r="F20" s="7">
        <f t="shared" si="6"/>
        <v>6.5427898455901598E-6</v>
      </c>
      <c r="G20" s="7" t="e">
        <f t="shared" si="7"/>
        <v>#DIV/0!</v>
      </c>
    </row>
    <row r="21" spans="1:7" ht="15.75">
      <c r="A21" s="3" t="s">
        <v>40</v>
      </c>
      <c r="B21" s="6" t="s">
        <v>59</v>
      </c>
      <c r="C21" s="56">
        <f>SUM(C22)</f>
        <v>3686053</v>
      </c>
      <c r="D21" s="7">
        <f>SUM(D22)</f>
        <v>6991108</v>
      </c>
      <c r="E21" s="7">
        <f>SUM(E22)</f>
        <v>3966206.77</v>
      </c>
      <c r="F21" s="7">
        <f t="shared" si="6"/>
        <v>107.60037281070024</v>
      </c>
      <c r="G21" s="7">
        <f t="shared" si="7"/>
        <v>56.73216277019322</v>
      </c>
    </row>
    <row r="22" spans="1:7" ht="15.75">
      <c r="A22" s="3" t="s">
        <v>40</v>
      </c>
      <c r="B22" s="6" t="s">
        <v>60</v>
      </c>
      <c r="C22" s="56">
        <v>3686053</v>
      </c>
      <c r="D22" s="7">
        <v>6991108</v>
      </c>
      <c r="E22" s="7">
        <f>SUM(E66)</f>
        <v>3966206.77</v>
      </c>
      <c r="F22" s="7">
        <f t="shared" si="6"/>
        <v>107.60037281070024</v>
      </c>
      <c r="G22" s="7">
        <f t="shared" si="7"/>
        <v>56.73216277019322</v>
      </c>
    </row>
    <row r="23" spans="1:7">
      <c r="A23" s="88" t="s">
        <v>1</v>
      </c>
      <c r="B23" s="3" t="s">
        <v>43</v>
      </c>
      <c r="C23" s="56">
        <f>SUM(C24+C62+C72+C133+C141+C169+C195+C205+C217)</f>
        <v>458520</v>
      </c>
      <c r="D23" s="7">
        <f>SUM(D24+D62+D72+D133+D141+D169+D195+D205+D217)</f>
        <v>2233</v>
      </c>
      <c r="E23" s="7">
        <f>SUM(E24+E62+E72+E133+E141+E169+E195+E205+E217)</f>
        <v>0.03</v>
      </c>
      <c r="F23" s="7">
        <f t="shared" si="6"/>
        <v>6.5427898455901598E-6</v>
      </c>
      <c r="G23" s="7">
        <f t="shared" si="7"/>
        <v>1.3434841021047917E-3</v>
      </c>
    </row>
    <row r="24" spans="1:7">
      <c r="A24" s="3" t="s">
        <v>2</v>
      </c>
      <c r="B24" s="3" t="s">
        <v>37</v>
      </c>
      <c r="C24" s="56">
        <v>0</v>
      </c>
      <c r="D24" s="7">
        <v>0</v>
      </c>
      <c r="E24" s="7">
        <v>0</v>
      </c>
      <c r="F24" s="7" t="e">
        <f t="shared" ref="F24:F72" si="10">SUM(E24/C24)*100</f>
        <v>#DIV/0!</v>
      </c>
      <c r="G24" s="7" t="e">
        <f t="shared" ref="G24:G72" si="11">SUM(E24/D24)*100</f>
        <v>#DIV/0!</v>
      </c>
    </row>
    <row r="25" spans="1:7">
      <c r="A25" s="19" t="s">
        <v>40</v>
      </c>
      <c r="B25" t="s">
        <v>62</v>
      </c>
      <c r="C25" s="56">
        <f t="shared" ref="C25:C29" si="12">SUM(C26)</f>
        <v>0</v>
      </c>
      <c r="D25" s="7">
        <f t="shared" ref="D25:E27" si="13">SUM(D26)</f>
        <v>5000</v>
      </c>
      <c r="E25" s="7">
        <f t="shared" si="13"/>
        <v>0</v>
      </c>
      <c r="F25" s="7" t="e">
        <f t="shared" si="10"/>
        <v>#DIV/0!</v>
      </c>
      <c r="G25" s="7">
        <f t="shared" si="11"/>
        <v>0</v>
      </c>
    </row>
    <row r="26" spans="1:7">
      <c r="A26" s="20" t="s">
        <v>40</v>
      </c>
      <c r="B26" t="s">
        <v>63</v>
      </c>
      <c r="C26" s="56">
        <f t="shared" si="12"/>
        <v>0</v>
      </c>
      <c r="D26" s="7">
        <f t="shared" si="13"/>
        <v>5000</v>
      </c>
      <c r="E26" s="7">
        <f t="shared" si="13"/>
        <v>0</v>
      </c>
      <c r="F26" s="7" t="e">
        <f t="shared" si="10"/>
        <v>#DIV/0!</v>
      </c>
      <c r="G26" s="7">
        <f t="shared" si="11"/>
        <v>0</v>
      </c>
    </row>
    <row r="27" spans="1:7" ht="15.75">
      <c r="A27" s="3">
        <v>6</v>
      </c>
      <c r="B27" s="6" t="s">
        <v>132</v>
      </c>
      <c r="C27" s="56">
        <f t="shared" si="12"/>
        <v>0</v>
      </c>
      <c r="D27" s="7">
        <f t="shared" si="13"/>
        <v>5000</v>
      </c>
      <c r="E27" s="7">
        <f t="shared" si="13"/>
        <v>0</v>
      </c>
      <c r="F27" s="7" t="e">
        <f t="shared" si="10"/>
        <v>#DIV/0!</v>
      </c>
      <c r="G27" s="7">
        <f t="shared" si="11"/>
        <v>0</v>
      </c>
    </row>
    <row r="28" spans="1:7" ht="26.25">
      <c r="A28" s="3">
        <v>67</v>
      </c>
      <c r="B28" s="15" t="s">
        <v>119</v>
      </c>
      <c r="C28" s="28">
        <f t="shared" si="12"/>
        <v>0</v>
      </c>
      <c r="D28" s="14">
        <f t="shared" ref="D28:E29" si="14">SUM(D29)</f>
        <v>5000</v>
      </c>
      <c r="E28" s="14">
        <f t="shared" si="14"/>
        <v>0</v>
      </c>
      <c r="F28" s="7" t="e">
        <f t="shared" si="10"/>
        <v>#DIV/0!</v>
      </c>
      <c r="G28" s="7">
        <f t="shared" si="11"/>
        <v>0</v>
      </c>
    </row>
    <row r="29" spans="1:7" ht="26.25">
      <c r="A29" s="3">
        <v>671</v>
      </c>
      <c r="B29" s="15" t="s">
        <v>120</v>
      </c>
      <c r="C29" s="28">
        <f t="shared" si="12"/>
        <v>0</v>
      </c>
      <c r="D29" s="27">
        <f t="shared" si="14"/>
        <v>5000</v>
      </c>
      <c r="E29" s="14">
        <f t="shared" si="14"/>
        <v>0</v>
      </c>
      <c r="F29" s="7" t="e">
        <f t="shared" si="10"/>
        <v>#DIV/0!</v>
      </c>
      <c r="G29" s="7">
        <f t="shared" si="11"/>
        <v>0</v>
      </c>
    </row>
    <row r="30" spans="1:7">
      <c r="A30" s="3">
        <v>6711</v>
      </c>
      <c r="B30" s="13" t="s">
        <v>121</v>
      </c>
      <c r="C30" s="28">
        <v>0</v>
      </c>
      <c r="D30" s="14">
        <v>5000</v>
      </c>
      <c r="E30" s="14">
        <v>0</v>
      </c>
      <c r="F30" s="7" t="e">
        <f t="shared" si="10"/>
        <v>#DIV/0!</v>
      </c>
      <c r="G30" s="7">
        <f t="shared" si="11"/>
        <v>0</v>
      </c>
    </row>
    <row r="31" spans="1:7">
      <c r="A31" s="19" t="s">
        <v>40</v>
      </c>
      <c r="B31" t="s">
        <v>41</v>
      </c>
      <c r="C31" s="56">
        <f t="shared" ref="C31:C33" si="15">SUM(C32)</f>
        <v>466187</v>
      </c>
      <c r="D31" s="7">
        <f t="shared" ref="D31:E33" si="16">SUM(D32)</f>
        <v>1414809</v>
      </c>
      <c r="E31" s="7">
        <f t="shared" si="16"/>
        <v>717533.96</v>
      </c>
      <c r="F31" s="7">
        <f t="shared" si="10"/>
        <v>153.91548026864754</v>
      </c>
      <c r="G31" s="7">
        <f t="shared" si="11"/>
        <v>50.715959539414854</v>
      </c>
    </row>
    <row r="32" spans="1:7">
      <c r="A32" s="20" t="s">
        <v>40</v>
      </c>
      <c r="B32" t="s">
        <v>42</v>
      </c>
      <c r="C32" s="56">
        <f t="shared" si="15"/>
        <v>466187</v>
      </c>
      <c r="D32" s="7">
        <f t="shared" si="16"/>
        <v>1414809</v>
      </c>
      <c r="E32" s="7">
        <f t="shared" si="16"/>
        <v>717533.96</v>
      </c>
      <c r="F32" s="7">
        <f t="shared" si="10"/>
        <v>153.91548026864754</v>
      </c>
      <c r="G32" s="7">
        <f t="shared" si="11"/>
        <v>50.715959539414854</v>
      </c>
    </row>
    <row r="33" spans="1:7" ht="15.75">
      <c r="A33" s="3">
        <v>6</v>
      </c>
      <c r="B33" s="6" t="s">
        <v>132</v>
      </c>
      <c r="C33" s="56">
        <f t="shared" si="15"/>
        <v>466187</v>
      </c>
      <c r="D33" s="7">
        <f t="shared" si="16"/>
        <v>1414809</v>
      </c>
      <c r="E33" s="7">
        <f t="shared" si="16"/>
        <v>717533.96</v>
      </c>
      <c r="F33" s="7">
        <f t="shared" si="10"/>
        <v>153.91548026864754</v>
      </c>
      <c r="G33" s="7">
        <f t="shared" si="11"/>
        <v>50.715959539414854</v>
      </c>
    </row>
    <row r="34" spans="1:7" ht="26.25">
      <c r="A34" s="3">
        <v>67</v>
      </c>
      <c r="B34" s="15" t="s">
        <v>119</v>
      </c>
      <c r="C34" s="28">
        <f t="shared" ref="C34:C35" si="17">SUM(C35)</f>
        <v>466187</v>
      </c>
      <c r="D34" s="14">
        <f t="shared" ref="D34:E35" si="18">SUM(D35)</f>
        <v>1414809</v>
      </c>
      <c r="E34" s="14">
        <f t="shared" si="18"/>
        <v>717533.96</v>
      </c>
      <c r="F34" s="7">
        <f t="shared" si="10"/>
        <v>153.91548026864754</v>
      </c>
      <c r="G34" s="7">
        <f t="shared" si="11"/>
        <v>50.715959539414854</v>
      </c>
    </row>
    <row r="35" spans="1:7" ht="26.25">
      <c r="A35" s="3">
        <v>671</v>
      </c>
      <c r="B35" s="15" t="s">
        <v>120</v>
      </c>
      <c r="C35" s="28">
        <f t="shared" si="17"/>
        <v>466187</v>
      </c>
      <c r="D35" s="27">
        <f t="shared" si="18"/>
        <v>1414809</v>
      </c>
      <c r="E35" s="14">
        <f t="shared" si="18"/>
        <v>717533.96</v>
      </c>
      <c r="F35" s="7">
        <f t="shared" si="10"/>
        <v>153.91548026864754</v>
      </c>
      <c r="G35" s="7">
        <f t="shared" si="11"/>
        <v>50.715959539414854</v>
      </c>
    </row>
    <row r="36" spans="1:7">
      <c r="A36" s="3">
        <v>6711</v>
      </c>
      <c r="B36" s="13" t="s">
        <v>121</v>
      </c>
      <c r="C36" s="28">
        <v>466187</v>
      </c>
      <c r="D36" s="14">
        <v>1414809</v>
      </c>
      <c r="E36" s="14">
        <v>717533.96</v>
      </c>
      <c r="F36" s="7">
        <f t="shared" si="10"/>
        <v>153.91548026864754</v>
      </c>
      <c r="G36" s="7">
        <f t="shared" si="11"/>
        <v>50.715959539414854</v>
      </c>
    </row>
    <row r="37" spans="1:7">
      <c r="A37" s="19" t="s">
        <v>40</v>
      </c>
      <c r="B37" t="s">
        <v>65</v>
      </c>
      <c r="C37" s="56">
        <f t="shared" ref="C37:C41" si="19">SUM(C38)</f>
        <v>41047</v>
      </c>
      <c r="D37" s="7">
        <f t="shared" ref="D37:E39" si="20">SUM(D38)</f>
        <v>126457</v>
      </c>
      <c r="E37" s="7">
        <f t="shared" si="20"/>
        <v>71906.13</v>
      </c>
      <c r="F37" s="7">
        <f t="shared" si="10"/>
        <v>175.17998879333447</v>
      </c>
      <c r="G37" s="7">
        <f t="shared" si="11"/>
        <v>56.862119139312185</v>
      </c>
    </row>
    <row r="38" spans="1:7">
      <c r="A38" s="20" t="s">
        <v>40</v>
      </c>
      <c r="B38" t="s">
        <v>66</v>
      </c>
      <c r="C38" s="56">
        <f t="shared" si="19"/>
        <v>41047</v>
      </c>
      <c r="D38" s="7">
        <f t="shared" si="20"/>
        <v>126457</v>
      </c>
      <c r="E38" s="7">
        <f t="shared" si="20"/>
        <v>71906.13</v>
      </c>
      <c r="F38" s="7">
        <f t="shared" si="10"/>
        <v>175.17998879333447</v>
      </c>
      <c r="G38" s="7">
        <f t="shared" si="11"/>
        <v>56.862119139312185</v>
      </c>
    </row>
    <row r="39" spans="1:7" ht="15.75">
      <c r="A39" s="3">
        <v>6</v>
      </c>
      <c r="B39" s="6" t="s">
        <v>132</v>
      </c>
      <c r="C39" s="56">
        <f t="shared" si="19"/>
        <v>41047</v>
      </c>
      <c r="D39" s="7">
        <f t="shared" si="20"/>
        <v>126457</v>
      </c>
      <c r="E39" s="7">
        <f t="shared" si="20"/>
        <v>71906.13</v>
      </c>
      <c r="F39" s="7">
        <f t="shared" si="10"/>
        <v>175.17998879333447</v>
      </c>
      <c r="G39" s="7">
        <f t="shared" si="11"/>
        <v>56.862119139312185</v>
      </c>
    </row>
    <row r="40" spans="1:7" ht="26.25">
      <c r="A40" s="3">
        <v>67</v>
      </c>
      <c r="B40" s="15" t="s">
        <v>119</v>
      </c>
      <c r="C40" s="28">
        <f t="shared" si="19"/>
        <v>41047</v>
      </c>
      <c r="D40" s="14">
        <f t="shared" ref="D40:E41" si="21">SUM(D41)</f>
        <v>126457</v>
      </c>
      <c r="E40" s="14">
        <f t="shared" si="21"/>
        <v>71906.13</v>
      </c>
      <c r="F40" s="7">
        <f t="shared" si="10"/>
        <v>175.17998879333447</v>
      </c>
      <c r="G40" s="7">
        <f t="shared" si="11"/>
        <v>56.862119139312185</v>
      </c>
    </row>
    <row r="41" spans="1:7" ht="26.25">
      <c r="A41" s="3">
        <v>671</v>
      </c>
      <c r="B41" s="15" t="s">
        <v>120</v>
      </c>
      <c r="C41" s="28">
        <f t="shared" si="19"/>
        <v>41047</v>
      </c>
      <c r="D41" s="27">
        <f t="shared" si="21"/>
        <v>126457</v>
      </c>
      <c r="E41" s="14">
        <f t="shared" si="21"/>
        <v>71906.13</v>
      </c>
      <c r="F41" s="7">
        <f t="shared" si="10"/>
        <v>175.17998879333447</v>
      </c>
      <c r="G41" s="7">
        <f t="shared" si="11"/>
        <v>56.862119139312185</v>
      </c>
    </row>
    <row r="42" spans="1:7">
      <c r="A42" s="3">
        <v>6711</v>
      </c>
      <c r="B42" s="13" t="s">
        <v>121</v>
      </c>
      <c r="C42" s="28">
        <v>41047</v>
      </c>
      <c r="D42" s="14">
        <v>126457</v>
      </c>
      <c r="E42" s="14">
        <v>71906.13</v>
      </c>
      <c r="F42" s="7">
        <f t="shared" si="10"/>
        <v>175.17998879333447</v>
      </c>
      <c r="G42" s="7">
        <f t="shared" si="11"/>
        <v>56.862119139312185</v>
      </c>
    </row>
    <row r="43" spans="1:7">
      <c r="A43" s="19" t="s">
        <v>40</v>
      </c>
      <c r="B43" t="s">
        <v>44</v>
      </c>
      <c r="C43" s="56">
        <f t="shared" ref="C43:C47" si="22">SUM(C44)</f>
        <v>22420</v>
      </c>
      <c r="D43" s="7">
        <f t="shared" ref="D43:E45" si="23">SUM(D44)</f>
        <v>145750</v>
      </c>
      <c r="E43" s="7">
        <f t="shared" si="23"/>
        <v>51480</v>
      </c>
      <c r="F43" s="7">
        <f t="shared" si="10"/>
        <v>229.61641391614629</v>
      </c>
      <c r="G43" s="7">
        <f t="shared" si="11"/>
        <v>35.320754716981135</v>
      </c>
    </row>
    <row r="44" spans="1:7">
      <c r="A44" s="20" t="s">
        <v>40</v>
      </c>
      <c r="B44" t="s">
        <v>45</v>
      </c>
      <c r="C44" s="56">
        <f t="shared" si="22"/>
        <v>22420</v>
      </c>
      <c r="D44" s="7">
        <f t="shared" si="23"/>
        <v>145750</v>
      </c>
      <c r="E44" s="7">
        <f t="shared" si="23"/>
        <v>51480</v>
      </c>
      <c r="F44" s="7">
        <f t="shared" si="10"/>
        <v>229.61641391614629</v>
      </c>
      <c r="G44" s="7">
        <f t="shared" si="11"/>
        <v>35.320754716981135</v>
      </c>
    </row>
    <row r="45" spans="1:7" ht="15.75">
      <c r="A45" s="3">
        <v>6</v>
      </c>
      <c r="B45" s="6" t="s">
        <v>132</v>
      </c>
      <c r="C45" s="56">
        <f t="shared" si="22"/>
        <v>22420</v>
      </c>
      <c r="D45" s="7">
        <f t="shared" si="23"/>
        <v>145750</v>
      </c>
      <c r="E45" s="7">
        <f t="shared" si="23"/>
        <v>51480</v>
      </c>
      <c r="F45" s="7">
        <f t="shared" si="10"/>
        <v>229.61641391614629</v>
      </c>
      <c r="G45" s="7">
        <f t="shared" si="11"/>
        <v>35.320754716981135</v>
      </c>
    </row>
    <row r="46" spans="1:7" ht="26.25">
      <c r="A46" s="3">
        <v>66</v>
      </c>
      <c r="B46" s="15" t="s">
        <v>116</v>
      </c>
      <c r="C46" s="28">
        <f t="shared" si="22"/>
        <v>22420</v>
      </c>
      <c r="D46" s="14">
        <f t="shared" ref="D46:E47" si="24">SUM(D47)</f>
        <v>145750</v>
      </c>
      <c r="E46" s="14">
        <f t="shared" si="24"/>
        <v>51480</v>
      </c>
      <c r="F46" s="7">
        <f t="shared" si="10"/>
        <v>229.61641391614629</v>
      </c>
      <c r="G46" s="7">
        <f t="shared" si="11"/>
        <v>35.320754716981135</v>
      </c>
    </row>
    <row r="47" spans="1:7">
      <c r="A47" s="3">
        <v>661</v>
      </c>
      <c r="B47" s="15" t="s">
        <v>117</v>
      </c>
      <c r="C47" s="28">
        <f t="shared" si="22"/>
        <v>22420</v>
      </c>
      <c r="D47" s="27">
        <f t="shared" si="24"/>
        <v>145750</v>
      </c>
      <c r="E47" s="14">
        <f t="shared" si="24"/>
        <v>51480</v>
      </c>
      <c r="F47" s="7">
        <f t="shared" si="10"/>
        <v>229.61641391614629</v>
      </c>
      <c r="G47" s="7">
        <f t="shared" si="11"/>
        <v>35.320754716981135</v>
      </c>
    </row>
    <row r="48" spans="1:7">
      <c r="A48" s="3">
        <v>6615</v>
      </c>
      <c r="B48" s="13" t="s">
        <v>118</v>
      </c>
      <c r="C48" s="28">
        <v>22420</v>
      </c>
      <c r="D48" s="14">
        <v>145750</v>
      </c>
      <c r="E48" s="14">
        <v>51480</v>
      </c>
      <c r="F48" s="7">
        <f t="shared" si="10"/>
        <v>229.61641391614629</v>
      </c>
      <c r="G48" s="7">
        <f t="shared" si="11"/>
        <v>35.320754716981135</v>
      </c>
    </row>
    <row r="49" spans="1:7">
      <c r="A49" s="19">
        <v>92</v>
      </c>
      <c r="B49" s="32"/>
      <c r="C49" s="28">
        <v>90963.89</v>
      </c>
      <c r="D49" s="86">
        <v>90963.89</v>
      </c>
      <c r="E49" s="14">
        <v>90963.89</v>
      </c>
      <c r="F49" s="7">
        <f t="shared" si="10"/>
        <v>100</v>
      </c>
      <c r="G49" s="7">
        <f t="shared" si="11"/>
        <v>100</v>
      </c>
    </row>
    <row r="50" spans="1:7">
      <c r="A50" s="19" t="s">
        <v>40</v>
      </c>
      <c r="B50" t="s">
        <v>54</v>
      </c>
      <c r="C50" s="56">
        <f>SUM(C51)</f>
        <v>0</v>
      </c>
      <c r="D50" s="7">
        <f>SUM(D51)</f>
        <v>44600</v>
      </c>
      <c r="E50" s="7">
        <f>SUM(E51)</f>
        <v>150</v>
      </c>
      <c r="F50" s="7" t="e">
        <f t="shared" si="10"/>
        <v>#DIV/0!</v>
      </c>
      <c r="G50" s="7">
        <f t="shared" si="11"/>
        <v>0.33632286995515698</v>
      </c>
    </row>
    <row r="51" spans="1:7">
      <c r="A51" s="20" t="s">
        <v>40</v>
      </c>
      <c r="B51" t="s">
        <v>55</v>
      </c>
      <c r="C51" s="56">
        <f>SUM(C53)</f>
        <v>0</v>
      </c>
      <c r="D51" s="7">
        <f>SUM(D53)</f>
        <v>44600</v>
      </c>
      <c r="E51" s="7">
        <f>SUM(E53)</f>
        <v>150</v>
      </c>
      <c r="F51" s="7" t="e">
        <f t="shared" si="10"/>
        <v>#DIV/0!</v>
      </c>
      <c r="G51" s="7">
        <f t="shared" si="11"/>
        <v>0.33632286995515698</v>
      </c>
    </row>
    <row r="52" spans="1:7" ht="15.75">
      <c r="A52" s="3">
        <v>6</v>
      </c>
      <c r="B52" s="6" t="s">
        <v>132</v>
      </c>
      <c r="C52" s="56">
        <f>SUM(C53)</f>
        <v>0</v>
      </c>
      <c r="D52" s="7">
        <f>SUM(D53)</f>
        <v>44600</v>
      </c>
      <c r="E52" s="7">
        <f>SUM(E53)</f>
        <v>150</v>
      </c>
      <c r="F52" s="7" t="e">
        <f t="shared" si="10"/>
        <v>#DIV/0!</v>
      </c>
      <c r="G52" s="7">
        <f t="shared" si="11"/>
        <v>0.33632286995515698</v>
      </c>
    </row>
    <row r="53" spans="1:7" ht="26.25">
      <c r="A53" s="15">
        <v>65</v>
      </c>
      <c r="B53" s="15" t="s">
        <v>112</v>
      </c>
      <c r="C53" s="28">
        <f t="shared" ref="C53:C54" si="25">SUM(C54)</f>
        <v>0</v>
      </c>
      <c r="D53" s="14">
        <f t="shared" ref="D53:E54" si="26">SUM(D54)</f>
        <v>44600</v>
      </c>
      <c r="E53" s="14">
        <f t="shared" si="26"/>
        <v>150</v>
      </c>
      <c r="F53" s="7" t="e">
        <f t="shared" si="10"/>
        <v>#DIV/0!</v>
      </c>
      <c r="G53" s="7">
        <f t="shared" si="11"/>
        <v>0.33632286995515698</v>
      </c>
    </row>
    <row r="54" spans="1:7">
      <c r="A54" s="13">
        <v>652</v>
      </c>
      <c r="B54" s="15" t="s">
        <v>113</v>
      </c>
      <c r="C54" s="28">
        <f t="shared" si="25"/>
        <v>0</v>
      </c>
      <c r="D54" s="27">
        <f t="shared" si="26"/>
        <v>44600</v>
      </c>
      <c r="E54" s="14">
        <f>SUM(E55)</f>
        <v>150</v>
      </c>
      <c r="F54" s="7" t="e">
        <f t="shared" si="10"/>
        <v>#DIV/0!</v>
      </c>
      <c r="G54" s="7">
        <f t="shared" si="11"/>
        <v>0.33632286995515698</v>
      </c>
    </row>
    <row r="55" spans="1:7">
      <c r="A55" s="13">
        <v>6526</v>
      </c>
      <c r="B55" s="13" t="s">
        <v>114</v>
      </c>
      <c r="C55" s="56">
        <v>0</v>
      </c>
      <c r="D55" s="7">
        <v>44600</v>
      </c>
      <c r="E55" s="7">
        <v>150</v>
      </c>
      <c r="F55" s="7" t="e">
        <f t="shared" si="10"/>
        <v>#DIV/0!</v>
      </c>
      <c r="G55" s="7">
        <f t="shared" si="11"/>
        <v>0.33632286995515698</v>
      </c>
    </row>
    <row r="56" spans="1:7">
      <c r="A56" s="23">
        <v>92</v>
      </c>
      <c r="B56" s="22"/>
      <c r="C56" s="56">
        <v>40046.82</v>
      </c>
      <c r="D56" s="85">
        <v>40046.82</v>
      </c>
      <c r="E56" s="14">
        <v>40046.82</v>
      </c>
      <c r="F56" s="7">
        <f t="shared" ref="F56" si="27">SUM(E56/C56)*100</f>
        <v>100</v>
      </c>
      <c r="G56" s="7">
        <f t="shared" ref="G56" si="28">SUM(E56/D56)*100</f>
        <v>100</v>
      </c>
    </row>
    <row r="57" spans="1:7">
      <c r="A57" s="19" t="s">
        <v>40</v>
      </c>
      <c r="B57" s="24" t="s">
        <v>72</v>
      </c>
      <c r="C57" s="56">
        <f>SUM(C58)</f>
        <v>458520</v>
      </c>
      <c r="D57" s="7">
        <f>SUM(D58)</f>
        <v>0</v>
      </c>
      <c r="E57" s="7">
        <f>SUM(E58)</f>
        <v>0.03</v>
      </c>
      <c r="F57" s="7">
        <f t="shared" si="10"/>
        <v>6.5427898455901598E-6</v>
      </c>
      <c r="G57" s="7" t="e">
        <f t="shared" si="11"/>
        <v>#DIV/0!</v>
      </c>
    </row>
    <row r="58" spans="1:7">
      <c r="A58" s="20" t="s">
        <v>40</v>
      </c>
      <c r="B58" s="24" t="s">
        <v>73</v>
      </c>
      <c r="C58" s="56">
        <f>SUM(C60)</f>
        <v>458520</v>
      </c>
      <c r="D58" s="7">
        <f>SUM(D60)</f>
        <v>0</v>
      </c>
      <c r="E58" s="7">
        <f>SUM(E60)</f>
        <v>0.03</v>
      </c>
      <c r="F58" s="7">
        <f t="shared" si="10"/>
        <v>6.5427898455901598E-6</v>
      </c>
      <c r="G58" s="7" t="e">
        <f t="shared" si="11"/>
        <v>#DIV/0!</v>
      </c>
    </row>
    <row r="59" spans="1:7">
      <c r="A59" s="13">
        <v>6</v>
      </c>
      <c r="B59" s="13" t="s">
        <v>103</v>
      </c>
      <c r="C59" s="56">
        <f>SUM(C60)</f>
        <v>458520</v>
      </c>
      <c r="D59" s="7">
        <f>SUM(D60)</f>
        <v>0</v>
      </c>
      <c r="E59" s="7">
        <f>SUM(E60)</f>
        <v>0.03</v>
      </c>
      <c r="F59" s="7">
        <f t="shared" si="10"/>
        <v>6.5427898455901598E-6</v>
      </c>
      <c r="G59" s="7" t="e">
        <f t="shared" si="11"/>
        <v>#DIV/0!</v>
      </c>
    </row>
    <row r="60" spans="1:7">
      <c r="A60" s="13">
        <v>63</v>
      </c>
      <c r="B60" s="13" t="s">
        <v>104</v>
      </c>
      <c r="C60" s="28">
        <f t="shared" ref="C60:C61" si="29">SUM(C61)</f>
        <v>458520</v>
      </c>
      <c r="D60" s="14">
        <f>SUM(D61+D63)</f>
        <v>0</v>
      </c>
      <c r="E60" s="14">
        <f t="shared" ref="D60:E61" si="30">SUM(E61)</f>
        <v>0.03</v>
      </c>
      <c r="F60" s="7">
        <f t="shared" si="10"/>
        <v>6.5427898455901598E-6</v>
      </c>
      <c r="G60" s="7" t="e">
        <f t="shared" si="11"/>
        <v>#DIV/0!</v>
      </c>
    </row>
    <row r="61" spans="1:7">
      <c r="A61" s="13">
        <v>638</v>
      </c>
      <c r="B61" s="13" t="s">
        <v>108</v>
      </c>
      <c r="C61" s="28">
        <f t="shared" si="29"/>
        <v>458520</v>
      </c>
      <c r="D61" s="27">
        <f t="shared" si="30"/>
        <v>0</v>
      </c>
      <c r="E61" s="14">
        <f t="shared" si="30"/>
        <v>0.03</v>
      </c>
      <c r="F61" s="7">
        <f t="shared" si="10"/>
        <v>6.5427898455901598E-6</v>
      </c>
      <c r="G61" s="7" t="e">
        <f t="shared" si="11"/>
        <v>#DIV/0!</v>
      </c>
    </row>
    <row r="62" spans="1:7">
      <c r="A62" s="13">
        <v>6381</v>
      </c>
      <c r="B62" s="13" t="s">
        <v>109</v>
      </c>
      <c r="C62" s="56">
        <v>458520</v>
      </c>
      <c r="D62" s="7"/>
      <c r="E62" s="7">
        <v>0.03</v>
      </c>
      <c r="F62" s="7">
        <f t="shared" si="10"/>
        <v>6.5427898455901598E-6</v>
      </c>
      <c r="G62" s="7" t="e">
        <f t="shared" si="11"/>
        <v>#DIV/0!</v>
      </c>
    </row>
    <row r="63" spans="1:7">
      <c r="A63" s="13">
        <v>639</v>
      </c>
      <c r="B63" s="13" t="s">
        <v>110</v>
      </c>
      <c r="C63" s="28">
        <f t="shared" ref="C63" si="31">SUM(C64)</f>
        <v>23306</v>
      </c>
      <c r="D63" s="27">
        <f t="shared" ref="D63:E63" si="32">SUM(D64)</f>
        <v>0</v>
      </c>
      <c r="E63" s="14">
        <f t="shared" si="32"/>
        <v>0</v>
      </c>
      <c r="F63" s="7">
        <f t="shared" si="10"/>
        <v>0</v>
      </c>
      <c r="G63" s="7" t="e">
        <f t="shared" si="11"/>
        <v>#DIV/0!</v>
      </c>
    </row>
    <row r="64" spans="1:7" ht="26.25">
      <c r="A64" s="15">
        <v>6393</v>
      </c>
      <c r="B64" s="15" t="s">
        <v>111</v>
      </c>
      <c r="C64" s="28">
        <v>23306</v>
      </c>
      <c r="D64" s="7"/>
      <c r="E64" s="7">
        <v>0</v>
      </c>
      <c r="F64" s="7">
        <f t="shared" si="10"/>
        <v>0</v>
      </c>
      <c r="G64" s="7" t="e">
        <f t="shared" si="11"/>
        <v>#DIV/0!</v>
      </c>
    </row>
    <row r="65" spans="1:7">
      <c r="A65" s="23">
        <v>92</v>
      </c>
      <c r="B65" s="32"/>
      <c r="C65" s="56">
        <v>188544.67</v>
      </c>
      <c r="D65" s="85">
        <v>188544.67</v>
      </c>
      <c r="E65" s="14">
        <v>188544.67</v>
      </c>
      <c r="F65" s="7">
        <f t="shared" ref="F65" si="33">SUM(E65/C65)*100</f>
        <v>100</v>
      </c>
      <c r="G65" s="7">
        <f t="shared" ref="G65" si="34">SUM(E65/D65)*100</f>
        <v>100</v>
      </c>
    </row>
    <row r="66" spans="1:7">
      <c r="A66" s="19" t="s">
        <v>40</v>
      </c>
      <c r="B66" s="57" t="s">
        <v>59</v>
      </c>
      <c r="C66" s="56">
        <f>SUM(C67)</f>
        <v>3686053</v>
      </c>
      <c r="D66" s="7">
        <f>SUM(D67)</f>
        <v>6991108</v>
      </c>
      <c r="E66" s="7">
        <f>SUM(E67)</f>
        <v>3966206.77</v>
      </c>
      <c r="F66" s="7">
        <f t="shared" si="10"/>
        <v>107.60037281070024</v>
      </c>
      <c r="G66" s="7">
        <f t="shared" si="11"/>
        <v>56.73216277019322</v>
      </c>
    </row>
    <row r="67" spans="1:7">
      <c r="A67" s="20" t="s">
        <v>40</v>
      </c>
      <c r="B67" t="s">
        <v>60</v>
      </c>
      <c r="C67" s="56">
        <f>SUM(C69)</f>
        <v>3686053</v>
      </c>
      <c r="D67" s="7">
        <f>SUM(D69)</f>
        <v>6991108</v>
      </c>
      <c r="E67" s="7">
        <f>SUM(E69)</f>
        <v>3966206.77</v>
      </c>
      <c r="F67" s="7">
        <f t="shared" si="10"/>
        <v>107.60037281070024</v>
      </c>
      <c r="G67" s="7">
        <f t="shared" si="11"/>
        <v>56.73216277019322</v>
      </c>
    </row>
    <row r="68" spans="1:7">
      <c r="A68" s="13">
        <v>6</v>
      </c>
      <c r="B68" s="13" t="s">
        <v>103</v>
      </c>
      <c r="C68" s="56">
        <f>SUM(C69)</f>
        <v>3686053</v>
      </c>
      <c r="D68" s="7">
        <f>SUM(D69)</f>
        <v>6991108</v>
      </c>
      <c r="E68" s="7">
        <f>SUM(E69)</f>
        <v>3966206.77</v>
      </c>
      <c r="F68" s="7">
        <f t="shared" si="10"/>
        <v>107.60037281070024</v>
      </c>
      <c r="G68" s="7">
        <f t="shared" si="11"/>
        <v>56.73216277019322</v>
      </c>
    </row>
    <row r="69" spans="1:7">
      <c r="A69" s="13">
        <v>63</v>
      </c>
      <c r="B69" s="13" t="s">
        <v>104</v>
      </c>
      <c r="C69" s="28">
        <f t="shared" ref="C69:C70" si="35">SUM(C70)</f>
        <v>3686053</v>
      </c>
      <c r="D69" s="14">
        <f t="shared" ref="D69:E70" si="36">SUM(D70)</f>
        <v>6991108</v>
      </c>
      <c r="E69" s="14">
        <f t="shared" si="36"/>
        <v>3966206.77</v>
      </c>
      <c r="F69" s="7">
        <f t="shared" si="10"/>
        <v>107.60037281070024</v>
      </c>
      <c r="G69" s="7">
        <f t="shared" si="11"/>
        <v>56.73216277019322</v>
      </c>
    </row>
    <row r="70" spans="1:7" ht="26.25">
      <c r="A70" s="13">
        <v>636</v>
      </c>
      <c r="B70" s="15" t="s">
        <v>105</v>
      </c>
      <c r="C70" s="28">
        <f t="shared" si="35"/>
        <v>3686053</v>
      </c>
      <c r="D70" s="27">
        <f>SUM(D71+D72)</f>
        <v>6991108</v>
      </c>
      <c r="E70" s="14">
        <f t="shared" si="36"/>
        <v>3966206.77</v>
      </c>
      <c r="F70" s="7">
        <f t="shared" si="10"/>
        <v>107.60037281070024</v>
      </c>
      <c r="G70" s="7">
        <f t="shared" si="11"/>
        <v>56.73216277019322</v>
      </c>
    </row>
    <row r="71" spans="1:7" ht="26.25">
      <c r="A71" s="13">
        <v>6361</v>
      </c>
      <c r="B71" s="15" t="s">
        <v>106</v>
      </c>
      <c r="C71" s="28">
        <v>3686053</v>
      </c>
      <c r="D71" s="7">
        <v>6988875</v>
      </c>
      <c r="E71" s="7">
        <v>3966206.77</v>
      </c>
      <c r="F71" s="7">
        <f t="shared" si="10"/>
        <v>107.60037281070024</v>
      </c>
      <c r="G71" s="7">
        <f t="shared" si="11"/>
        <v>56.750289138094466</v>
      </c>
    </row>
    <row r="72" spans="1:7" ht="26.25">
      <c r="A72" s="21">
        <v>6362</v>
      </c>
      <c r="B72" s="15" t="s">
        <v>107</v>
      </c>
      <c r="C72" s="56">
        <v>0</v>
      </c>
      <c r="D72" s="7">
        <v>2233</v>
      </c>
      <c r="E72" s="7"/>
      <c r="F72" s="7" t="e">
        <f t="shared" si="10"/>
        <v>#DIV/0!</v>
      </c>
      <c r="G72" s="7">
        <f t="shared" si="11"/>
        <v>0</v>
      </c>
    </row>
    <row r="73" spans="1:7">
      <c r="A73" s="25">
        <v>65</v>
      </c>
      <c r="B73" s="26"/>
      <c r="C73" s="56"/>
      <c r="D73" s="7"/>
      <c r="E73" s="7"/>
      <c r="F73" s="7"/>
      <c r="G73" s="7"/>
    </row>
    <row r="74" spans="1:7" ht="26.25">
      <c r="A74" s="25">
        <v>6528</v>
      </c>
      <c r="B74" s="15" t="s">
        <v>115</v>
      </c>
      <c r="C74" s="56"/>
      <c r="D74" s="7"/>
      <c r="E74" s="7"/>
      <c r="F74" s="7"/>
      <c r="G74" s="7"/>
    </row>
    <row r="75" spans="1:7">
      <c r="A75" s="13">
        <v>92</v>
      </c>
      <c r="B75" s="13"/>
      <c r="C75" s="56">
        <v>60985.67</v>
      </c>
      <c r="D75" s="87">
        <v>60985.67</v>
      </c>
      <c r="E75" s="7">
        <v>60985.67</v>
      </c>
      <c r="F75" s="7"/>
      <c r="G75" s="7"/>
    </row>
  </sheetData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workbookViewId="0">
      <selection activeCell="L14" sqref="L14"/>
    </sheetView>
  </sheetViews>
  <sheetFormatPr defaultRowHeight="15"/>
  <cols>
    <col min="2" max="2" width="41.28515625" customWidth="1"/>
    <col min="3" max="3" width="14.7109375" customWidth="1"/>
    <col min="4" max="4" width="16" customWidth="1"/>
    <col min="5" max="5" width="15.42578125" customWidth="1"/>
    <col min="6" max="6" width="10" customWidth="1"/>
    <col min="7" max="7" width="9.7109375" customWidth="1"/>
  </cols>
  <sheetData>
    <row r="1" spans="1:7" s="82" customFormat="1" ht="15.75" customHeight="1">
      <c r="A1" s="71" t="s">
        <v>161</v>
      </c>
      <c r="B1" s="71"/>
      <c r="C1" s="70"/>
      <c r="D1" s="70"/>
      <c r="E1" s="70"/>
    </row>
    <row r="2" spans="1:7" s="69" customFormat="1" ht="15.75" customHeight="1">
      <c r="A2" s="49" t="s">
        <v>131</v>
      </c>
      <c r="B2" s="49"/>
    </row>
    <row r="3" spans="1:7">
      <c r="A3" s="40">
        <v>1</v>
      </c>
      <c r="B3" s="37">
        <v>2</v>
      </c>
      <c r="C3" s="37">
        <v>3</v>
      </c>
      <c r="D3" s="40">
        <v>4</v>
      </c>
      <c r="E3" s="40">
        <v>5</v>
      </c>
      <c r="F3" s="37">
        <v>6</v>
      </c>
      <c r="G3" s="37">
        <v>7</v>
      </c>
    </row>
    <row r="4" spans="1:7" ht="37.5">
      <c r="A4" s="31" t="s">
        <v>3</v>
      </c>
      <c r="B4" s="43" t="s">
        <v>4</v>
      </c>
      <c r="C4" s="30" t="s">
        <v>5</v>
      </c>
      <c r="D4" s="30" t="s">
        <v>156</v>
      </c>
      <c r="E4" s="30" t="s">
        <v>157</v>
      </c>
      <c r="F4" s="30" t="s">
        <v>35</v>
      </c>
      <c r="G4" s="30" t="s">
        <v>10</v>
      </c>
    </row>
    <row r="5" spans="1:7" ht="15.75">
      <c r="A5" s="31"/>
      <c r="B5" s="39" t="s">
        <v>134</v>
      </c>
      <c r="C5" s="29">
        <f>SUM(C8)</f>
        <v>4532266</v>
      </c>
      <c r="D5" s="29">
        <f>SUM(D8)</f>
        <v>11312268</v>
      </c>
      <c r="E5" s="29">
        <f>SUM(E8)</f>
        <v>4878009.2699999996</v>
      </c>
      <c r="F5" s="14">
        <f t="shared" ref="F5:F8" si="0">SUM(E5/C5)*100</f>
        <v>107.62848583909239</v>
      </c>
      <c r="G5" s="14">
        <f t="shared" ref="G5:G8" si="1">SUM(E5/D5)*100</f>
        <v>43.121408279931131</v>
      </c>
    </row>
    <row r="6" spans="1:7" ht="15.75">
      <c r="A6" s="31"/>
      <c r="B6" s="38" t="s">
        <v>142</v>
      </c>
      <c r="C6" s="29">
        <f t="shared" ref="C6" si="2">SUM(C8)</f>
        <v>4532266</v>
      </c>
      <c r="D6" s="29">
        <f t="shared" ref="D6:E7" si="3">SUM(D8)</f>
        <v>11312268</v>
      </c>
      <c r="E6" s="29">
        <f t="shared" si="3"/>
        <v>4878009.2699999996</v>
      </c>
      <c r="F6" s="14">
        <f t="shared" si="0"/>
        <v>107.62848583909239</v>
      </c>
      <c r="G6" s="14">
        <f t="shared" si="1"/>
        <v>43.121408279931131</v>
      </c>
    </row>
    <row r="7" spans="1:7" ht="15.75">
      <c r="A7" s="31"/>
      <c r="B7" s="38"/>
      <c r="C7" s="29">
        <f t="shared" ref="C7" si="4">SUM(C9)</f>
        <v>4532266</v>
      </c>
      <c r="D7" s="29">
        <f t="shared" si="3"/>
        <v>11312268</v>
      </c>
      <c r="E7" s="29">
        <f t="shared" si="3"/>
        <v>4878009.2699999996</v>
      </c>
      <c r="F7" s="14">
        <f t="shared" si="0"/>
        <v>107.62848583909239</v>
      </c>
      <c r="G7" s="14">
        <f t="shared" si="1"/>
        <v>43.121408279931131</v>
      </c>
    </row>
    <row r="8" spans="1:7" ht="15.75">
      <c r="A8" s="31"/>
      <c r="B8" s="38" t="s">
        <v>39</v>
      </c>
      <c r="C8" s="29">
        <f>SUM(C9)</f>
        <v>4532266</v>
      </c>
      <c r="D8" s="29">
        <f>SUM(D9)</f>
        <v>11312268</v>
      </c>
      <c r="E8" s="29">
        <f>SUM(E9)</f>
        <v>4878009.2699999996</v>
      </c>
      <c r="F8" s="14">
        <f t="shared" si="0"/>
        <v>107.62848583909239</v>
      </c>
      <c r="G8" s="14">
        <f t="shared" si="1"/>
        <v>43.121408279931131</v>
      </c>
    </row>
    <row r="9" spans="1:7" ht="15.75">
      <c r="A9" s="31"/>
      <c r="B9" s="44" t="s">
        <v>122</v>
      </c>
      <c r="C9" s="45">
        <f>SUM(C10+C62)</f>
        <v>4532266</v>
      </c>
      <c r="D9" s="29">
        <f>SUM(D10+D62)</f>
        <v>11312268</v>
      </c>
      <c r="E9" s="29">
        <f>SUM(E10+E62)</f>
        <v>4878009.2699999996</v>
      </c>
      <c r="F9" s="28">
        <f t="shared" ref="F9:F16" si="5">SUM(E9/C9)*100</f>
        <v>107.62848583909239</v>
      </c>
      <c r="G9" s="28">
        <f t="shared" ref="G9:G16" si="6">SUM(E9/D9)*100</f>
        <v>43.121408279931131</v>
      </c>
    </row>
    <row r="10" spans="1:7" ht="15" customHeight="1">
      <c r="A10" s="32">
        <v>3</v>
      </c>
      <c r="B10" s="32" t="s">
        <v>6</v>
      </c>
      <c r="C10" s="28">
        <f>SUM(C11+C22+C52+C59)</f>
        <v>4380393</v>
      </c>
      <c r="D10" s="28">
        <f>SUM(D11+D22+D52+D56+D59)</f>
        <v>11054292</v>
      </c>
      <c r="E10" s="28">
        <f>SUM(E11+E22+E52+E56+E59)</f>
        <v>4822290.8499999996</v>
      </c>
      <c r="F10" s="28">
        <f t="shared" si="5"/>
        <v>110.08808684517575</v>
      </c>
      <c r="G10" s="28">
        <f t="shared" si="6"/>
        <v>43.623697021935001</v>
      </c>
    </row>
    <row r="11" spans="1:7" ht="15" customHeight="1">
      <c r="A11" s="32">
        <v>31</v>
      </c>
      <c r="B11" s="32" t="s">
        <v>67</v>
      </c>
      <c r="C11" s="28">
        <v>3700694</v>
      </c>
      <c r="D11" s="28">
        <f>SUM(D12+D16+D18)</f>
        <v>8462543</v>
      </c>
      <c r="E11" s="28">
        <f>SUM(E12+E16+E18)</f>
        <v>3919355.8800000004</v>
      </c>
      <c r="F11" s="28">
        <f t="shared" si="5"/>
        <v>105.9086722652562</v>
      </c>
      <c r="G11" s="28">
        <f t="shared" si="6"/>
        <v>46.314162066886986</v>
      </c>
    </row>
    <row r="12" spans="1:7" ht="15" customHeight="1">
      <c r="A12" s="32">
        <v>311</v>
      </c>
      <c r="B12" s="32" t="s">
        <v>123</v>
      </c>
      <c r="C12" s="14">
        <f>SUM(C13:C15)</f>
        <v>2475951</v>
      </c>
      <c r="D12" s="34">
        <f>SUM(D13:D15)</f>
        <v>5758645</v>
      </c>
      <c r="E12" s="14">
        <f>SUM(E13:E15)</f>
        <v>2879029.8600000003</v>
      </c>
      <c r="F12" s="28">
        <f t="shared" si="5"/>
        <v>116.27975917132449</v>
      </c>
      <c r="G12" s="28">
        <f t="shared" si="6"/>
        <v>49.994918248997813</v>
      </c>
    </row>
    <row r="13" spans="1:7" ht="15" customHeight="1">
      <c r="A13" s="32">
        <v>3111</v>
      </c>
      <c r="B13" s="32" t="s">
        <v>69</v>
      </c>
      <c r="C13" s="28">
        <v>2249779</v>
      </c>
      <c r="D13" s="28">
        <v>5176384</v>
      </c>
      <c r="E13" s="28">
        <v>2597270.37</v>
      </c>
      <c r="F13" s="28">
        <f t="shared" si="5"/>
        <v>115.44557798788237</v>
      </c>
      <c r="G13" s="28">
        <f t="shared" si="6"/>
        <v>50.175380535910783</v>
      </c>
    </row>
    <row r="14" spans="1:7" ht="15" customHeight="1">
      <c r="A14" s="32">
        <v>3113</v>
      </c>
      <c r="B14" s="32" t="s">
        <v>95</v>
      </c>
      <c r="C14" s="28">
        <v>37259</v>
      </c>
      <c r="D14" s="28">
        <v>150437</v>
      </c>
      <c r="E14" s="28">
        <v>86084.72</v>
      </c>
      <c r="F14" s="28">
        <f t="shared" si="5"/>
        <v>231.04409672830727</v>
      </c>
      <c r="G14" s="28">
        <f t="shared" si="6"/>
        <v>57.223103358881119</v>
      </c>
    </row>
    <row r="15" spans="1:7" ht="15" customHeight="1">
      <c r="A15" s="32">
        <v>3114</v>
      </c>
      <c r="B15" s="32" t="s">
        <v>93</v>
      </c>
      <c r="C15" s="28">
        <v>188913</v>
      </c>
      <c r="D15" s="28">
        <v>431824</v>
      </c>
      <c r="E15" s="28">
        <v>195674.77</v>
      </c>
      <c r="F15" s="28">
        <f t="shared" si="5"/>
        <v>103.57930370064527</v>
      </c>
      <c r="G15" s="28">
        <f t="shared" si="6"/>
        <v>45.313546722738892</v>
      </c>
    </row>
    <row r="16" spans="1:7" ht="15" customHeight="1">
      <c r="A16" s="32">
        <v>312</v>
      </c>
      <c r="B16" s="32" t="s">
        <v>92</v>
      </c>
      <c r="C16" s="14">
        <f>SUM(C17:C20)</f>
        <v>2340035</v>
      </c>
      <c r="D16" s="34">
        <f>SUM(D17)</f>
        <v>208263</v>
      </c>
      <c r="E16" s="14">
        <f>SUM(E17)</f>
        <v>112498.89</v>
      </c>
      <c r="F16" s="28">
        <f t="shared" si="5"/>
        <v>4.8075729636522535</v>
      </c>
      <c r="G16" s="28">
        <f t="shared" si="6"/>
        <v>54.017703576727506</v>
      </c>
    </row>
    <row r="17" spans="1:7" ht="15" customHeight="1">
      <c r="A17" s="32">
        <v>3121</v>
      </c>
      <c r="B17" s="32" t="s">
        <v>92</v>
      </c>
      <c r="C17" s="28">
        <v>109451</v>
      </c>
      <c r="D17" s="28">
        <v>208263</v>
      </c>
      <c r="E17" s="28">
        <v>112498.89</v>
      </c>
      <c r="F17" s="28">
        <f t="shared" ref="F17:F20" si="7">SUM(E17/C17)*100</f>
        <v>102.78470731194783</v>
      </c>
      <c r="G17" s="28">
        <f t="shared" ref="G17:G21" si="8">SUM(E17/D17)*100</f>
        <v>54.017703576727506</v>
      </c>
    </row>
    <row r="18" spans="1:7" ht="15" customHeight="1">
      <c r="A18" s="32">
        <v>313</v>
      </c>
      <c r="B18" s="32" t="s">
        <v>70</v>
      </c>
      <c r="C18" s="14">
        <f>SUM(C19:C20)</f>
        <v>1115292</v>
      </c>
      <c r="D18" s="34">
        <f>SUM(D19:D21)</f>
        <v>2495635</v>
      </c>
      <c r="E18" s="14">
        <v>927827.13</v>
      </c>
      <c r="F18" s="28">
        <f t="shared" si="7"/>
        <v>83.191409065966582</v>
      </c>
      <c r="G18" s="28">
        <f t="shared" si="8"/>
        <v>37.177997984480903</v>
      </c>
    </row>
    <row r="19" spans="1:7" ht="15" customHeight="1">
      <c r="A19" s="32">
        <v>3131</v>
      </c>
      <c r="B19" s="32" t="s">
        <v>102</v>
      </c>
      <c r="C19" s="28">
        <v>606661</v>
      </c>
      <c r="D19" s="28">
        <v>1372789</v>
      </c>
      <c r="E19" s="28">
        <v>390967.52</v>
      </c>
      <c r="F19" s="28">
        <f t="shared" si="7"/>
        <v>64.445797570636657</v>
      </c>
      <c r="G19" s="28">
        <f t="shared" si="8"/>
        <v>28.479796968070115</v>
      </c>
    </row>
    <row r="20" spans="1:7" ht="15" customHeight="1">
      <c r="A20" s="32">
        <v>3132</v>
      </c>
      <c r="B20" s="32" t="s">
        <v>128</v>
      </c>
      <c r="C20" s="28">
        <v>508631</v>
      </c>
      <c r="D20" s="28">
        <v>1120246</v>
      </c>
      <c r="E20" s="28">
        <v>535464.23</v>
      </c>
      <c r="F20" s="28">
        <f t="shared" si="7"/>
        <v>105.27557895606049</v>
      </c>
      <c r="G20" s="28">
        <f t="shared" si="8"/>
        <v>47.798807583334373</v>
      </c>
    </row>
    <row r="21" spans="1:7" ht="24.95" customHeight="1">
      <c r="A21" s="32">
        <v>3133</v>
      </c>
      <c r="B21" s="46" t="s">
        <v>162</v>
      </c>
      <c r="C21" s="28"/>
      <c r="D21" s="28">
        <v>2600</v>
      </c>
      <c r="E21" s="28">
        <v>1395.38</v>
      </c>
      <c r="F21" s="28"/>
      <c r="G21" s="28">
        <f t="shared" si="8"/>
        <v>53.668461538461543</v>
      </c>
    </row>
    <row r="22" spans="1:7" ht="15" customHeight="1">
      <c r="A22" s="32">
        <v>32</v>
      </c>
      <c r="B22" s="32" t="s">
        <v>7</v>
      </c>
      <c r="C22" s="28">
        <f>SUM(C23+C28+C34+C45)</f>
        <v>618525</v>
      </c>
      <c r="D22" s="28">
        <f>SUM(D23+D28+D34+D43+D45)</f>
        <v>2481079</v>
      </c>
      <c r="E22" s="28">
        <f>SUM(E23+E28+E34+E43+E45)</f>
        <v>840659.37999999989</v>
      </c>
      <c r="F22" s="28">
        <f t="shared" ref="F22:F77" si="9">SUM(E22/C22)*100</f>
        <v>135.91356533689017</v>
      </c>
      <c r="G22" s="28">
        <f t="shared" ref="G22:G77" si="10">SUM(E22/D22)*100</f>
        <v>33.882813888634736</v>
      </c>
    </row>
    <row r="23" spans="1:7" ht="15" customHeight="1">
      <c r="A23" s="32">
        <v>321</v>
      </c>
      <c r="B23" s="32" t="s">
        <v>8</v>
      </c>
      <c r="C23" s="28">
        <f>SUM(C24:C27)</f>
        <v>103242</v>
      </c>
      <c r="D23" s="34">
        <f>SUM(D24:D27)</f>
        <v>534841</v>
      </c>
      <c r="E23" s="28">
        <f>SUM(E24:E27)</f>
        <v>205665.83000000002</v>
      </c>
      <c r="F23" s="28">
        <f t="shared" si="9"/>
        <v>199.2075221324655</v>
      </c>
      <c r="G23" s="28">
        <f t="shared" si="10"/>
        <v>38.453639492858628</v>
      </c>
    </row>
    <row r="24" spans="1:7" ht="15" customHeight="1">
      <c r="A24" s="32">
        <v>3211</v>
      </c>
      <c r="B24" s="32" t="s">
        <v>9</v>
      </c>
      <c r="C24" s="28">
        <v>1929</v>
      </c>
      <c r="D24" s="28">
        <v>131432</v>
      </c>
      <c r="E24" s="28">
        <v>23340.76</v>
      </c>
      <c r="F24" s="28">
        <f t="shared" si="9"/>
        <v>1209.992742353551</v>
      </c>
      <c r="G24" s="28">
        <f t="shared" si="10"/>
        <v>17.758810639722441</v>
      </c>
    </row>
    <row r="25" spans="1:7" ht="30" customHeight="1">
      <c r="A25" s="32">
        <v>3212</v>
      </c>
      <c r="B25" s="46" t="s">
        <v>11</v>
      </c>
      <c r="C25" s="28">
        <v>91671</v>
      </c>
      <c r="D25" s="28">
        <v>394366</v>
      </c>
      <c r="E25" s="28">
        <v>179655.07</v>
      </c>
      <c r="F25" s="28">
        <f t="shared" si="9"/>
        <v>195.97808467236095</v>
      </c>
      <c r="G25" s="28">
        <f t="shared" si="10"/>
        <v>45.555415527707765</v>
      </c>
    </row>
    <row r="26" spans="1:7" ht="15" customHeight="1">
      <c r="A26" s="32">
        <v>3213</v>
      </c>
      <c r="B26" s="32" t="s">
        <v>12</v>
      </c>
      <c r="C26" s="28">
        <v>8500</v>
      </c>
      <c r="D26" s="28">
        <v>6267</v>
      </c>
      <c r="E26" s="28">
        <v>1380</v>
      </c>
      <c r="F26" s="28">
        <f t="shared" si="9"/>
        <v>16.235294117647058</v>
      </c>
      <c r="G26" s="28">
        <f t="shared" si="10"/>
        <v>22.020105313547152</v>
      </c>
    </row>
    <row r="27" spans="1:7" ht="15" customHeight="1">
      <c r="A27" s="32">
        <v>3214</v>
      </c>
      <c r="B27" s="32" t="s">
        <v>31</v>
      </c>
      <c r="C27" s="28">
        <v>1142</v>
      </c>
      <c r="D27" s="28">
        <v>2776</v>
      </c>
      <c r="E27" s="28">
        <v>1290</v>
      </c>
      <c r="F27" s="28">
        <f t="shared" si="9"/>
        <v>112.95971978984238</v>
      </c>
      <c r="G27" s="28">
        <f t="shared" si="10"/>
        <v>46.46974063400576</v>
      </c>
    </row>
    <row r="28" spans="1:7" ht="15" customHeight="1">
      <c r="A28" s="32">
        <v>322</v>
      </c>
      <c r="B28" s="32" t="s">
        <v>13</v>
      </c>
      <c r="C28" s="28">
        <f>SUM(C29:C33)</f>
        <v>250759</v>
      </c>
      <c r="D28" s="34">
        <f>SUM(D29:D33)</f>
        <v>763636</v>
      </c>
      <c r="E28" s="28">
        <f>SUM(E29:E33)</f>
        <v>417564.17</v>
      </c>
      <c r="F28" s="28">
        <f t="shared" si="9"/>
        <v>166.52011293712289</v>
      </c>
      <c r="G28" s="28">
        <f t="shared" si="10"/>
        <v>54.681048300499192</v>
      </c>
    </row>
    <row r="29" spans="1:7" ht="15" customHeight="1">
      <c r="A29" s="32">
        <v>3221</v>
      </c>
      <c r="B29" s="46" t="s">
        <v>14</v>
      </c>
      <c r="C29" s="28">
        <v>29315</v>
      </c>
      <c r="D29" s="28">
        <v>85917</v>
      </c>
      <c r="E29" s="28">
        <v>46118.39</v>
      </c>
      <c r="F29" s="28">
        <f t="shared" si="9"/>
        <v>157.32010915913355</v>
      </c>
      <c r="G29" s="28">
        <f t="shared" si="10"/>
        <v>53.677840241162976</v>
      </c>
    </row>
    <row r="30" spans="1:7" ht="15" customHeight="1">
      <c r="A30" s="32">
        <v>3223</v>
      </c>
      <c r="B30" s="32" t="s">
        <v>15</v>
      </c>
      <c r="C30" s="28">
        <v>160263</v>
      </c>
      <c r="D30" s="28">
        <v>585852</v>
      </c>
      <c r="E30" s="28">
        <v>361361.2</v>
      </c>
      <c r="F30" s="28">
        <f t="shared" si="9"/>
        <v>225.4801170575866</v>
      </c>
      <c r="G30" s="28">
        <f t="shared" si="10"/>
        <v>61.681312003714254</v>
      </c>
    </row>
    <row r="31" spans="1:7" ht="24.95" customHeight="1">
      <c r="A31" s="32">
        <v>3224</v>
      </c>
      <c r="B31" s="46" t="s">
        <v>16</v>
      </c>
      <c r="C31" s="28">
        <v>14421</v>
      </c>
      <c r="D31" s="28">
        <v>74743</v>
      </c>
      <c r="E31" s="28">
        <v>6445.05</v>
      </c>
      <c r="F31" s="28">
        <f t="shared" si="9"/>
        <v>44.692115664655709</v>
      </c>
      <c r="G31" s="28">
        <f t="shared" si="10"/>
        <v>8.622947968371621</v>
      </c>
    </row>
    <row r="32" spans="1:7" ht="15" customHeight="1">
      <c r="A32" s="32">
        <v>3225</v>
      </c>
      <c r="B32" s="32" t="s">
        <v>32</v>
      </c>
      <c r="C32" s="28">
        <v>45817</v>
      </c>
      <c r="D32" s="28">
        <v>9857</v>
      </c>
      <c r="E32" s="28">
        <v>2535.35</v>
      </c>
      <c r="F32" s="28">
        <f t="shared" si="9"/>
        <v>5.5336447170264318</v>
      </c>
      <c r="G32" s="28">
        <f t="shared" si="10"/>
        <v>25.721314801663791</v>
      </c>
    </row>
    <row r="33" spans="1:7" ht="15" customHeight="1">
      <c r="A33" s="32">
        <v>3227</v>
      </c>
      <c r="B33" s="32" t="s">
        <v>33</v>
      </c>
      <c r="C33" s="28">
        <v>943</v>
      </c>
      <c r="D33" s="28">
        <v>7267</v>
      </c>
      <c r="E33" s="28">
        <v>1104.18</v>
      </c>
      <c r="F33" s="28">
        <f t="shared" si="9"/>
        <v>117.09225874867445</v>
      </c>
      <c r="G33" s="28">
        <f t="shared" si="10"/>
        <v>15.194440621989818</v>
      </c>
    </row>
    <row r="34" spans="1:7" ht="15" customHeight="1">
      <c r="A34" s="32">
        <v>323</v>
      </c>
      <c r="B34" s="32" t="s">
        <v>17</v>
      </c>
      <c r="C34" s="28">
        <f>SUM(C35:C42)</f>
        <v>249637</v>
      </c>
      <c r="D34" s="34">
        <f>SUM(D35:D42)</f>
        <v>656802</v>
      </c>
      <c r="E34" s="28">
        <f>SUM(E35:E42)</f>
        <v>150886.59</v>
      </c>
      <c r="F34" s="28">
        <f t="shared" si="9"/>
        <v>60.442398362422232</v>
      </c>
      <c r="G34" s="28">
        <f t="shared" si="10"/>
        <v>22.972918779175458</v>
      </c>
    </row>
    <row r="35" spans="1:7" ht="15" customHeight="1">
      <c r="A35" s="32">
        <v>3231</v>
      </c>
      <c r="B35" s="32" t="s">
        <v>18</v>
      </c>
      <c r="C35" s="28">
        <v>5934</v>
      </c>
      <c r="D35" s="28">
        <v>143755</v>
      </c>
      <c r="E35" s="28">
        <v>38142.6</v>
      </c>
      <c r="F35" s="28">
        <f t="shared" si="9"/>
        <v>642.78058645096053</v>
      </c>
      <c r="G35" s="28">
        <f t="shared" si="10"/>
        <v>26.533059719661921</v>
      </c>
    </row>
    <row r="36" spans="1:7" ht="15" customHeight="1">
      <c r="A36" s="32">
        <v>3232</v>
      </c>
      <c r="B36" s="32" t="s">
        <v>19</v>
      </c>
      <c r="C36" s="28">
        <v>65956</v>
      </c>
      <c r="D36" s="28">
        <v>396642</v>
      </c>
      <c r="E36" s="28">
        <v>64385.42</v>
      </c>
      <c r="F36" s="28">
        <f t="shared" si="9"/>
        <v>97.618745830553706</v>
      </c>
      <c r="G36" s="28">
        <f t="shared" si="10"/>
        <v>16.232627911315493</v>
      </c>
    </row>
    <row r="37" spans="1:7" ht="15" customHeight="1">
      <c r="A37" s="32">
        <v>3233</v>
      </c>
      <c r="B37" s="32" t="s">
        <v>20</v>
      </c>
      <c r="C37" s="28">
        <v>960</v>
      </c>
      <c r="D37" s="28">
        <v>4670</v>
      </c>
      <c r="E37" s="28">
        <v>1710</v>
      </c>
      <c r="F37" s="28">
        <f t="shared" si="9"/>
        <v>178.125</v>
      </c>
      <c r="G37" s="28">
        <f t="shared" si="10"/>
        <v>36.616702355460383</v>
      </c>
    </row>
    <row r="38" spans="1:7" ht="15" customHeight="1">
      <c r="A38" s="32">
        <v>3234</v>
      </c>
      <c r="B38" s="32" t="s">
        <v>136</v>
      </c>
      <c r="C38" s="28">
        <v>29272</v>
      </c>
      <c r="D38" s="28">
        <v>57635</v>
      </c>
      <c r="E38" s="28">
        <v>32634.82</v>
      </c>
      <c r="F38" s="28">
        <f t="shared" si="9"/>
        <v>111.48817983055478</v>
      </c>
      <c r="G38" s="28">
        <f t="shared" si="10"/>
        <v>56.623267111997919</v>
      </c>
    </row>
    <row r="39" spans="1:7" ht="15" customHeight="1">
      <c r="A39" s="32">
        <v>3236</v>
      </c>
      <c r="B39" s="32" t="s">
        <v>21</v>
      </c>
      <c r="C39" s="28">
        <v>0</v>
      </c>
      <c r="D39" s="28">
        <v>23700</v>
      </c>
      <c r="E39" s="28">
        <v>5700</v>
      </c>
      <c r="F39" s="28" t="e">
        <f t="shared" si="9"/>
        <v>#DIV/0!</v>
      </c>
      <c r="G39" s="28">
        <f t="shared" si="10"/>
        <v>24.050632911392405</v>
      </c>
    </row>
    <row r="40" spans="1:7" ht="15" customHeight="1">
      <c r="A40" s="32">
        <v>3237</v>
      </c>
      <c r="B40" s="32" t="s">
        <v>77</v>
      </c>
      <c r="C40" s="28">
        <v>82800</v>
      </c>
      <c r="D40" s="28"/>
      <c r="E40" s="28"/>
      <c r="F40" s="28">
        <f t="shared" si="9"/>
        <v>0</v>
      </c>
      <c r="G40" s="28" t="e">
        <f t="shared" si="10"/>
        <v>#DIV/0!</v>
      </c>
    </row>
    <row r="41" spans="1:7" ht="15" customHeight="1">
      <c r="A41" s="32">
        <v>3238</v>
      </c>
      <c r="B41" s="32" t="s">
        <v>22</v>
      </c>
      <c r="C41" s="28">
        <v>13126</v>
      </c>
      <c r="D41" s="28">
        <v>22400</v>
      </c>
      <c r="E41" s="28">
        <v>8230</v>
      </c>
      <c r="F41" s="28">
        <f t="shared" si="9"/>
        <v>62.699984763065672</v>
      </c>
      <c r="G41" s="28">
        <f t="shared" si="10"/>
        <v>36.741071428571431</v>
      </c>
    </row>
    <row r="42" spans="1:7" ht="15" customHeight="1">
      <c r="A42" s="32">
        <v>3239</v>
      </c>
      <c r="B42" s="32" t="s">
        <v>23</v>
      </c>
      <c r="C42" s="28">
        <v>51589</v>
      </c>
      <c r="D42" s="28">
        <v>8000</v>
      </c>
      <c r="E42" s="28">
        <v>83.75</v>
      </c>
      <c r="F42" s="28">
        <f t="shared" si="9"/>
        <v>0.16234080908720849</v>
      </c>
      <c r="G42" s="28">
        <f t="shared" si="10"/>
        <v>1.046875</v>
      </c>
    </row>
    <row r="43" spans="1:7" ht="15" customHeight="1">
      <c r="A43" s="32">
        <v>324</v>
      </c>
      <c r="B43" s="32" t="s">
        <v>129</v>
      </c>
      <c r="C43" s="28">
        <f>SUM(C44)</f>
        <v>0</v>
      </c>
      <c r="D43" s="34">
        <f>SUM(D44)</f>
        <v>28000</v>
      </c>
      <c r="E43" s="28">
        <f>SUM(E44)</f>
        <v>11834.7</v>
      </c>
      <c r="F43" s="28" t="e">
        <f>SUM(E43/C43)*100</f>
        <v>#DIV/0!</v>
      </c>
      <c r="G43" s="28">
        <f>SUM(E43/D43)*100</f>
        <v>42.266785714285717</v>
      </c>
    </row>
    <row r="44" spans="1:7" ht="15" customHeight="1">
      <c r="A44" s="32">
        <v>3241</v>
      </c>
      <c r="B44" s="32" t="s">
        <v>129</v>
      </c>
      <c r="C44" s="28">
        <v>0</v>
      </c>
      <c r="D44" s="28">
        <v>28000</v>
      </c>
      <c r="E44" s="28">
        <v>11834.7</v>
      </c>
      <c r="F44" s="28" t="e">
        <f>SUM(E44/C44)*100</f>
        <v>#DIV/0!</v>
      </c>
      <c r="G44" s="28">
        <f>SUM(E44/D44)*100</f>
        <v>42.266785714285717</v>
      </c>
    </row>
    <row r="45" spans="1:7" ht="15" customHeight="1">
      <c r="A45" s="32">
        <v>329</v>
      </c>
      <c r="B45" s="32" t="s">
        <v>34</v>
      </c>
      <c r="C45" s="28">
        <f>SUM(C47:C51)</f>
        <v>14887</v>
      </c>
      <c r="D45" s="34">
        <f>SUM(D47:D51)</f>
        <v>497800</v>
      </c>
      <c r="E45" s="28">
        <f>SUM(E46:E51)</f>
        <v>54708.090000000004</v>
      </c>
      <c r="F45" s="28">
        <f t="shared" si="9"/>
        <v>367.4890172633842</v>
      </c>
      <c r="G45" s="28">
        <f t="shared" si="10"/>
        <v>10.989973885094416</v>
      </c>
    </row>
    <row r="46" spans="1:7" ht="15" customHeight="1">
      <c r="A46" s="32">
        <v>3292</v>
      </c>
      <c r="B46" s="32" t="s">
        <v>163</v>
      </c>
      <c r="C46" s="28"/>
      <c r="D46" s="83"/>
      <c r="E46" s="28">
        <v>813.72</v>
      </c>
      <c r="F46" s="28" t="e">
        <f t="shared" ref="F46" si="11">SUM(E46/C46)*100</f>
        <v>#DIV/0!</v>
      </c>
      <c r="G46" s="28" t="e">
        <f t="shared" ref="G46" si="12">SUM(E46/D46)*100</f>
        <v>#DIV/0!</v>
      </c>
    </row>
    <row r="47" spans="1:7" ht="15" customHeight="1">
      <c r="A47" s="32">
        <v>3293</v>
      </c>
      <c r="B47" s="32" t="s">
        <v>25</v>
      </c>
      <c r="C47" s="28">
        <v>1362</v>
      </c>
      <c r="D47" s="28">
        <v>9000</v>
      </c>
      <c r="E47" s="28">
        <v>250</v>
      </c>
      <c r="F47" s="28">
        <f t="shared" si="9"/>
        <v>18.355359765051396</v>
      </c>
      <c r="G47" s="28">
        <f t="shared" si="10"/>
        <v>2.7777777777777777</v>
      </c>
    </row>
    <row r="48" spans="1:7" ht="15" customHeight="1">
      <c r="A48" s="32">
        <v>3294</v>
      </c>
      <c r="B48" s="32" t="s">
        <v>26</v>
      </c>
      <c r="C48" s="28">
        <v>350</v>
      </c>
      <c r="D48" s="28">
        <v>500</v>
      </c>
      <c r="E48" s="28">
        <v>0</v>
      </c>
      <c r="F48" s="28">
        <f t="shared" si="9"/>
        <v>0</v>
      </c>
      <c r="G48" s="28">
        <f t="shared" si="10"/>
        <v>0</v>
      </c>
    </row>
    <row r="49" spans="1:7" ht="15" customHeight="1">
      <c r="A49" s="32">
        <v>3295</v>
      </c>
      <c r="B49" s="32" t="s">
        <v>27</v>
      </c>
      <c r="C49" s="28">
        <v>10175</v>
      </c>
      <c r="D49" s="28">
        <v>30266</v>
      </c>
      <c r="E49" s="28">
        <v>20375</v>
      </c>
      <c r="F49" s="28">
        <f t="shared" si="9"/>
        <v>200.24570024570022</v>
      </c>
      <c r="G49" s="28">
        <f t="shared" si="10"/>
        <v>67.31976475252759</v>
      </c>
    </row>
    <row r="50" spans="1:7" ht="15" customHeight="1">
      <c r="A50" s="32">
        <v>3296</v>
      </c>
      <c r="B50" s="32" t="s">
        <v>152</v>
      </c>
      <c r="C50" s="28"/>
      <c r="D50" s="28">
        <v>31625</v>
      </c>
      <c r="E50" s="28">
        <v>31625</v>
      </c>
      <c r="F50" s="28"/>
      <c r="G50" s="28">
        <f t="shared" si="10"/>
        <v>100</v>
      </c>
    </row>
    <row r="51" spans="1:7" ht="15" customHeight="1">
      <c r="A51" s="32">
        <v>3299</v>
      </c>
      <c r="B51" s="32" t="s">
        <v>24</v>
      </c>
      <c r="C51" s="28">
        <v>3000</v>
      </c>
      <c r="D51" s="28">
        <v>426409</v>
      </c>
      <c r="E51" s="28">
        <v>1644.37</v>
      </c>
      <c r="F51" s="28">
        <f t="shared" si="9"/>
        <v>54.812333333333328</v>
      </c>
      <c r="G51" s="28">
        <f t="shared" si="10"/>
        <v>0.38563210438804058</v>
      </c>
    </row>
    <row r="52" spans="1:7" ht="15" customHeight="1">
      <c r="A52" s="32">
        <v>34</v>
      </c>
      <c r="B52" s="32" t="s">
        <v>28</v>
      </c>
      <c r="C52" s="28">
        <f>SUM(C53)</f>
        <v>1062</v>
      </c>
      <c r="D52" s="28">
        <f t="shared" ref="D52" si="13">SUM(D53)</f>
        <v>13543</v>
      </c>
      <c r="E52" s="28">
        <f>SUM(E53)</f>
        <v>12664.529999999999</v>
      </c>
      <c r="F52" s="28">
        <f t="shared" si="9"/>
        <v>1192.5169491525423</v>
      </c>
      <c r="G52" s="28">
        <f t="shared" si="10"/>
        <v>93.513475596248981</v>
      </c>
    </row>
    <row r="53" spans="1:7" ht="15" customHeight="1">
      <c r="A53" s="32">
        <v>343</v>
      </c>
      <c r="B53" s="32" t="s">
        <v>29</v>
      </c>
      <c r="C53" s="28">
        <f>SUM(C54)</f>
        <v>1062</v>
      </c>
      <c r="D53" s="34">
        <f>SUM(D54:D55)</f>
        <v>13543</v>
      </c>
      <c r="E53" s="28">
        <f>SUM(E54+E55)</f>
        <v>12664.529999999999</v>
      </c>
      <c r="F53" s="28">
        <f t="shared" si="9"/>
        <v>1192.5169491525423</v>
      </c>
      <c r="G53" s="28">
        <f t="shared" si="10"/>
        <v>93.513475596248981</v>
      </c>
    </row>
    <row r="54" spans="1:7" ht="15" customHeight="1">
      <c r="A54" s="32">
        <v>3431</v>
      </c>
      <c r="B54" s="32" t="s">
        <v>30</v>
      </c>
      <c r="C54" s="28">
        <v>1062</v>
      </c>
      <c r="D54" s="28">
        <v>1000</v>
      </c>
      <c r="E54" s="28">
        <v>121.88</v>
      </c>
      <c r="F54" s="28">
        <f t="shared" si="9"/>
        <v>11.476459510357815</v>
      </c>
      <c r="G54" s="28">
        <f t="shared" si="10"/>
        <v>12.188000000000001</v>
      </c>
    </row>
    <row r="55" spans="1:7" ht="15" customHeight="1">
      <c r="A55" s="32">
        <v>3433</v>
      </c>
      <c r="B55" s="32" t="s">
        <v>151</v>
      </c>
      <c r="C55" s="28"/>
      <c r="D55" s="28">
        <v>12543</v>
      </c>
      <c r="E55" s="28">
        <v>12542.65</v>
      </c>
      <c r="F55" s="28" t="e">
        <f t="shared" si="9"/>
        <v>#DIV/0!</v>
      </c>
      <c r="G55" s="28">
        <f t="shared" si="10"/>
        <v>99.997209598979509</v>
      </c>
    </row>
    <row r="56" spans="1:7" ht="15" customHeight="1">
      <c r="A56" s="32">
        <v>36</v>
      </c>
      <c r="B56" s="32" t="s">
        <v>130</v>
      </c>
      <c r="C56" s="28">
        <f t="shared" ref="C56:E57" si="14">SUM(C57)</f>
        <v>0</v>
      </c>
      <c r="D56" s="28">
        <f t="shared" si="14"/>
        <v>0</v>
      </c>
      <c r="E56" s="28">
        <f t="shared" si="14"/>
        <v>0</v>
      </c>
      <c r="F56" s="28" t="e">
        <f t="shared" ref="F56:F58" si="15">SUM(E56/C56)*100</f>
        <v>#DIV/0!</v>
      </c>
      <c r="G56" s="28" t="e">
        <f t="shared" ref="G56:G58" si="16">SUM(E56/D56)*100</f>
        <v>#DIV/0!</v>
      </c>
    </row>
    <row r="57" spans="1:7" ht="15" customHeight="1">
      <c r="A57" s="32">
        <v>369</v>
      </c>
      <c r="B57" s="32" t="s">
        <v>130</v>
      </c>
      <c r="C57" s="28">
        <f t="shared" si="14"/>
        <v>0</v>
      </c>
      <c r="D57" s="34">
        <f t="shared" si="14"/>
        <v>0</v>
      </c>
      <c r="E57" s="28">
        <f t="shared" si="14"/>
        <v>0</v>
      </c>
      <c r="F57" s="28" t="e">
        <f t="shared" si="15"/>
        <v>#DIV/0!</v>
      </c>
      <c r="G57" s="28" t="e">
        <f t="shared" si="16"/>
        <v>#DIV/0!</v>
      </c>
    </row>
    <row r="58" spans="1:7" ht="24.95" customHeight="1">
      <c r="A58" s="32">
        <v>3693</v>
      </c>
      <c r="B58" s="46" t="s">
        <v>139</v>
      </c>
      <c r="C58" s="28">
        <v>0</v>
      </c>
      <c r="D58" s="28">
        <v>0</v>
      </c>
      <c r="E58" s="28">
        <v>0</v>
      </c>
      <c r="F58" s="28" t="e">
        <f t="shared" si="15"/>
        <v>#DIV/0!</v>
      </c>
      <c r="G58" s="28" t="e">
        <f t="shared" si="16"/>
        <v>#DIV/0!</v>
      </c>
    </row>
    <row r="59" spans="1:7" ht="15" customHeight="1">
      <c r="A59" s="32">
        <v>37</v>
      </c>
      <c r="B59" s="32" t="s">
        <v>80</v>
      </c>
      <c r="C59" s="28">
        <f>SUM(C60)</f>
        <v>60112</v>
      </c>
      <c r="D59" s="28">
        <f>SUM(D61)</f>
        <v>97127</v>
      </c>
      <c r="E59" s="28">
        <f>SUM(E60)</f>
        <v>49611.06</v>
      </c>
      <c r="F59" s="28">
        <f>SUM(E59/C59)*100</f>
        <v>82.531042054830976</v>
      </c>
      <c r="G59" s="28">
        <f>SUM(E59/D59)*100</f>
        <v>51.07854664511413</v>
      </c>
    </row>
    <row r="60" spans="1:7" ht="15" customHeight="1">
      <c r="A60" s="32">
        <v>372</v>
      </c>
      <c r="B60" s="32" t="s">
        <v>76</v>
      </c>
      <c r="C60" s="28">
        <f>SUM(C61)</f>
        <v>60112</v>
      </c>
      <c r="D60" s="34">
        <f>SUM(D61)</f>
        <v>97127</v>
      </c>
      <c r="E60" s="28">
        <f>SUM(E61)</f>
        <v>49611.06</v>
      </c>
      <c r="F60" s="28">
        <f>SUM(E60/C60)*100</f>
        <v>82.531042054830976</v>
      </c>
      <c r="G60" s="28">
        <f>SUM(E60/D60)*100</f>
        <v>51.07854664511413</v>
      </c>
    </row>
    <row r="61" spans="1:7" ht="15" customHeight="1">
      <c r="A61" s="32">
        <v>3721</v>
      </c>
      <c r="B61" s="32" t="s">
        <v>76</v>
      </c>
      <c r="C61" s="28">
        <v>60112</v>
      </c>
      <c r="D61" s="28">
        <v>97127</v>
      </c>
      <c r="E61" s="28">
        <v>49611.06</v>
      </c>
      <c r="F61" s="28">
        <f t="shared" ref="F61:F73" si="17">SUM(E61/C61)*100</f>
        <v>82.531042054830976</v>
      </c>
      <c r="G61" s="28">
        <f t="shared" ref="G61:G73" si="18">SUM(E61/D61)*100</f>
        <v>51.07854664511413</v>
      </c>
    </row>
    <row r="62" spans="1:7" ht="15" customHeight="1">
      <c r="A62" s="32">
        <v>4</v>
      </c>
      <c r="B62" s="46" t="s">
        <v>47</v>
      </c>
      <c r="C62" s="28">
        <f t="shared" ref="C62:E62" si="19">SUM(C63)</f>
        <v>151873</v>
      </c>
      <c r="D62" s="28">
        <f>SUM(D63)</f>
        <v>257976</v>
      </c>
      <c r="E62" s="28">
        <f t="shared" si="19"/>
        <v>55718.42</v>
      </c>
      <c r="F62" s="28">
        <f t="shared" si="17"/>
        <v>36.687508642089114</v>
      </c>
      <c r="G62" s="28">
        <f t="shared" si="18"/>
        <v>21.598295965516172</v>
      </c>
    </row>
    <row r="63" spans="1:7" ht="15" customHeight="1">
      <c r="A63" s="32">
        <v>42</v>
      </c>
      <c r="B63" s="46" t="s">
        <v>47</v>
      </c>
      <c r="C63" s="28">
        <f t="shared" ref="C63:E63" si="20">SUM(C64+C72+C74+C76)</f>
        <v>151873</v>
      </c>
      <c r="D63" s="28">
        <f>SUM(D64+D72+D74+D76)</f>
        <v>257976</v>
      </c>
      <c r="E63" s="28">
        <f t="shared" si="20"/>
        <v>55718.42</v>
      </c>
      <c r="F63" s="28">
        <f t="shared" si="17"/>
        <v>36.687508642089114</v>
      </c>
      <c r="G63" s="28">
        <f t="shared" si="18"/>
        <v>21.598295965516172</v>
      </c>
    </row>
    <row r="64" spans="1:7" ht="15" customHeight="1">
      <c r="A64" s="32">
        <v>422</v>
      </c>
      <c r="B64" s="32" t="s">
        <v>48</v>
      </c>
      <c r="C64" s="28">
        <f>SUM(C65:C71)</f>
        <v>151873</v>
      </c>
      <c r="D64" s="34">
        <f>SUM(D65:D71)</f>
        <v>234352</v>
      </c>
      <c r="E64" s="28">
        <f>SUM(E65:E71)</f>
        <v>55718.42</v>
      </c>
      <c r="F64" s="28">
        <f t="shared" si="17"/>
        <v>36.687508642089114</v>
      </c>
      <c r="G64" s="28">
        <f t="shared" si="18"/>
        <v>23.775525704922508</v>
      </c>
    </row>
    <row r="65" spans="1:7" ht="15" customHeight="1">
      <c r="A65" s="32">
        <v>4221</v>
      </c>
      <c r="B65" s="32" t="s">
        <v>49</v>
      </c>
      <c r="C65" s="28">
        <v>151873</v>
      </c>
      <c r="D65" s="28">
        <v>165115</v>
      </c>
      <c r="E65" s="28">
        <v>30737.37</v>
      </c>
      <c r="F65" s="28">
        <f t="shared" si="17"/>
        <v>20.238864050884619</v>
      </c>
      <c r="G65" s="28">
        <f t="shared" si="18"/>
        <v>18.615734488084062</v>
      </c>
    </row>
    <row r="66" spans="1:7" ht="15" customHeight="1">
      <c r="A66" s="32">
        <v>4222</v>
      </c>
      <c r="B66" s="32" t="s">
        <v>50</v>
      </c>
      <c r="C66" s="28">
        <v>0</v>
      </c>
      <c r="D66" s="28">
        <v>14800</v>
      </c>
      <c r="E66" s="28">
        <v>0</v>
      </c>
      <c r="F66" s="28" t="e">
        <f t="shared" si="17"/>
        <v>#DIV/0!</v>
      </c>
      <c r="G66" s="28">
        <f t="shared" si="18"/>
        <v>0</v>
      </c>
    </row>
    <row r="67" spans="1:7" ht="15" customHeight="1">
      <c r="A67" s="32">
        <v>4223</v>
      </c>
      <c r="B67" s="32" t="s">
        <v>51</v>
      </c>
      <c r="C67" s="28">
        <v>0</v>
      </c>
      <c r="D67" s="28">
        <v>23900</v>
      </c>
      <c r="E67" s="28">
        <v>0</v>
      </c>
      <c r="F67" s="28" t="e">
        <f t="shared" si="17"/>
        <v>#DIV/0!</v>
      </c>
      <c r="G67" s="28">
        <f t="shared" si="18"/>
        <v>0</v>
      </c>
    </row>
    <row r="68" spans="1:7" ht="15" customHeight="1">
      <c r="A68" s="32">
        <v>4224</v>
      </c>
      <c r="B68" s="32" t="s">
        <v>52</v>
      </c>
      <c r="C68" s="28">
        <v>0</v>
      </c>
      <c r="D68" s="28">
        <v>10</v>
      </c>
      <c r="E68" s="28">
        <v>0</v>
      </c>
      <c r="F68" s="28" t="e">
        <f t="shared" si="17"/>
        <v>#DIV/0!</v>
      </c>
      <c r="G68" s="28">
        <f t="shared" si="18"/>
        <v>0</v>
      </c>
    </row>
    <row r="69" spans="1:7" ht="15" customHeight="1">
      <c r="A69" s="32">
        <v>4225</v>
      </c>
      <c r="B69" s="32" t="s">
        <v>53</v>
      </c>
      <c r="C69" s="28">
        <v>0</v>
      </c>
      <c r="D69" s="28">
        <v>675</v>
      </c>
      <c r="E69" s="28">
        <v>0</v>
      </c>
      <c r="F69" s="28" t="e">
        <f t="shared" si="17"/>
        <v>#DIV/0!</v>
      </c>
      <c r="G69" s="28">
        <f t="shared" si="18"/>
        <v>0</v>
      </c>
    </row>
    <row r="70" spans="1:7" ht="15" customHeight="1">
      <c r="A70" s="32">
        <v>4226</v>
      </c>
      <c r="B70" s="32" t="s">
        <v>56</v>
      </c>
      <c r="C70" s="28">
        <v>0</v>
      </c>
      <c r="D70" s="28">
        <v>26172</v>
      </c>
      <c r="E70" s="28">
        <v>24981.05</v>
      </c>
      <c r="F70" s="28" t="e">
        <f t="shared" si="17"/>
        <v>#DIV/0!</v>
      </c>
      <c r="G70" s="28">
        <f t="shared" si="18"/>
        <v>95.4495262112181</v>
      </c>
    </row>
    <row r="71" spans="1:7" ht="15" customHeight="1">
      <c r="A71" s="32">
        <v>4227</v>
      </c>
      <c r="B71" s="32" t="s">
        <v>64</v>
      </c>
      <c r="C71" s="28">
        <v>0</v>
      </c>
      <c r="D71" s="28">
        <v>3680</v>
      </c>
      <c r="E71" s="28">
        <v>0</v>
      </c>
      <c r="F71" s="28" t="e">
        <f t="shared" si="17"/>
        <v>#DIV/0!</v>
      </c>
      <c r="G71" s="28">
        <f t="shared" si="18"/>
        <v>0</v>
      </c>
    </row>
    <row r="72" spans="1:7" ht="15" customHeight="1">
      <c r="A72" s="32">
        <v>423</v>
      </c>
      <c r="B72" s="32" t="s">
        <v>124</v>
      </c>
      <c r="C72" s="28">
        <f t="shared" ref="C72:E72" si="21">SUM(C73)</f>
        <v>0</v>
      </c>
      <c r="D72" s="34">
        <f>SUM(D73)</f>
        <v>0</v>
      </c>
      <c r="E72" s="28">
        <f t="shared" si="21"/>
        <v>0</v>
      </c>
      <c r="F72" s="28" t="e">
        <f t="shared" si="17"/>
        <v>#DIV/0!</v>
      </c>
      <c r="G72" s="28" t="e">
        <f t="shared" si="18"/>
        <v>#DIV/0!</v>
      </c>
    </row>
    <row r="73" spans="1:7" ht="15" customHeight="1">
      <c r="A73" s="32">
        <v>4231</v>
      </c>
      <c r="B73" s="32" t="s">
        <v>125</v>
      </c>
      <c r="C73" s="28">
        <v>0</v>
      </c>
      <c r="D73" s="28">
        <v>0</v>
      </c>
      <c r="E73" s="28">
        <v>0</v>
      </c>
      <c r="F73" s="28" t="e">
        <f t="shared" si="17"/>
        <v>#DIV/0!</v>
      </c>
      <c r="G73" s="28" t="e">
        <f t="shared" si="18"/>
        <v>#DIV/0!</v>
      </c>
    </row>
    <row r="74" spans="1:7" ht="15" customHeight="1">
      <c r="A74" s="32">
        <v>424</v>
      </c>
      <c r="B74" s="32" t="s">
        <v>58</v>
      </c>
      <c r="C74" s="28">
        <f>SUM(C75)</f>
        <v>0</v>
      </c>
      <c r="D74" s="34">
        <f>SUM(D75)</f>
        <v>23624</v>
      </c>
      <c r="E74" s="28">
        <f>SUM(E75)</f>
        <v>0</v>
      </c>
      <c r="F74" s="28" t="e">
        <f>SUM(E74/C74)*100</f>
        <v>#DIV/0!</v>
      </c>
      <c r="G74" s="28">
        <f>SUM(E74/D74)*100</f>
        <v>0</v>
      </c>
    </row>
    <row r="75" spans="1:7" ht="15" customHeight="1">
      <c r="A75" s="32">
        <v>4241</v>
      </c>
      <c r="B75" s="32" t="s">
        <v>58</v>
      </c>
      <c r="C75" s="28">
        <v>0</v>
      </c>
      <c r="D75" s="28">
        <v>23624</v>
      </c>
      <c r="E75" s="28">
        <v>0</v>
      </c>
      <c r="F75" s="28" t="e">
        <f t="shared" ref="F75" si="22">SUM(E75/C75)*100</f>
        <v>#DIV/0!</v>
      </c>
      <c r="G75" s="28">
        <f t="shared" ref="G75" si="23">SUM(E75/D75)*100</f>
        <v>0</v>
      </c>
    </row>
    <row r="76" spans="1:7" ht="15" customHeight="1">
      <c r="A76" s="32">
        <v>426</v>
      </c>
      <c r="B76" s="32" t="s">
        <v>127</v>
      </c>
      <c r="C76" s="28">
        <f>SUM(C77)</f>
        <v>0</v>
      </c>
      <c r="D76" s="34">
        <f>SUM(D77)</f>
        <v>0</v>
      </c>
      <c r="E76" s="28">
        <f>SUM(E77)</f>
        <v>0</v>
      </c>
      <c r="F76" s="28" t="e">
        <f>SUM(E76/C76)*100</f>
        <v>#DIV/0!</v>
      </c>
      <c r="G76" s="28" t="e">
        <f>SUM(E76/D76)*100</f>
        <v>#DIV/0!</v>
      </c>
    </row>
    <row r="77" spans="1:7" ht="15" customHeight="1">
      <c r="A77" s="32">
        <v>4264</v>
      </c>
      <c r="B77" s="32" t="s">
        <v>126</v>
      </c>
      <c r="C77" s="28">
        <v>0</v>
      </c>
      <c r="D77" s="28">
        <v>0</v>
      </c>
      <c r="E77" s="28">
        <v>0</v>
      </c>
      <c r="F77" s="28" t="e">
        <f t="shared" si="9"/>
        <v>#DIV/0!</v>
      </c>
      <c r="G77" s="28" t="e">
        <f t="shared" si="10"/>
        <v>#DIV/0!</v>
      </c>
    </row>
    <row r="78" spans="1:7" ht="15.75">
      <c r="A78" s="69" t="s">
        <v>98</v>
      </c>
      <c r="C78" t="s">
        <v>100</v>
      </c>
    </row>
    <row r="79" spans="1:7" ht="15" customHeight="1">
      <c r="A79" s="69" t="s">
        <v>99</v>
      </c>
      <c r="C79" t="s">
        <v>101</v>
      </c>
    </row>
  </sheetData>
  <pageMargins left="0.7" right="0.7" top="0.75" bottom="0.75" header="0.3" footer="0.3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/>
  </sheetViews>
  <sheetFormatPr defaultRowHeight="15"/>
  <cols>
    <col min="2" max="2" width="53.42578125" customWidth="1"/>
    <col min="3" max="3" width="14.7109375" customWidth="1"/>
    <col min="4" max="4" width="16" customWidth="1"/>
    <col min="5" max="5" width="15.42578125" customWidth="1"/>
    <col min="6" max="6" width="10" customWidth="1"/>
    <col min="7" max="7" width="9.7109375" customWidth="1"/>
  </cols>
  <sheetData>
    <row r="1" spans="1:7" s="92" customFormat="1" ht="18.75">
      <c r="A1" s="90" t="s">
        <v>167</v>
      </c>
      <c r="B1" s="90"/>
      <c r="C1" s="91"/>
      <c r="D1" s="91"/>
      <c r="E1" s="91"/>
      <c r="F1" s="91"/>
    </row>
    <row r="2" spans="1:7" s="69" customFormat="1" ht="15.75">
      <c r="A2" s="49" t="s">
        <v>131</v>
      </c>
      <c r="B2" s="49"/>
    </row>
    <row r="3" spans="1:7">
      <c r="A3" s="37">
        <v>1</v>
      </c>
      <c r="B3" s="37">
        <v>2</v>
      </c>
      <c r="C3" s="37">
        <v>3</v>
      </c>
      <c r="D3" s="37">
        <v>4</v>
      </c>
      <c r="E3" s="37">
        <v>5</v>
      </c>
      <c r="F3" s="37">
        <v>6</v>
      </c>
      <c r="G3" s="37">
        <v>7</v>
      </c>
    </row>
    <row r="4" spans="1:7" ht="37.5">
      <c r="A4" s="31" t="s">
        <v>3</v>
      </c>
      <c r="B4" s="43" t="s">
        <v>4</v>
      </c>
      <c r="C4" s="30" t="s">
        <v>5</v>
      </c>
      <c r="D4" s="30" t="s">
        <v>156</v>
      </c>
      <c r="E4" s="30" t="s">
        <v>157</v>
      </c>
      <c r="F4" s="30" t="s">
        <v>35</v>
      </c>
      <c r="G4" s="30" t="s">
        <v>10</v>
      </c>
    </row>
    <row r="5" spans="1:7" ht="15.75">
      <c r="A5" s="31"/>
      <c r="B5" s="38" t="s">
        <v>142</v>
      </c>
      <c r="C5" s="36">
        <f>SUM(C7)</f>
        <v>5054767.05</v>
      </c>
      <c r="D5" s="29">
        <f t="shared" ref="D5:E7" si="0">SUM(D6)</f>
        <v>9108265.0500000007</v>
      </c>
      <c r="E5" s="29">
        <f t="shared" si="0"/>
        <v>5187817.9399999995</v>
      </c>
      <c r="F5" s="14">
        <f t="shared" ref="F5:F7" si="1">SUM(E5/C5)*100</f>
        <v>102.63218638334676</v>
      </c>
      <c r="G5" s="14">
        <f t="shared" ref="G5:G7" si="2">SUM(E5/D5)*100</f>
        <v>56.957257079381975</v>
      </c>
    </row>
    <row r="6" spans="1:7" ht="15.75">
      <c r="A6" s="31"/>
      <c r="B6" s="38"/>
      <c r="C6" s="36">
        <f>SUM(C7)</f>
        <v>5054767.05</v>
      </c>
      <c r="D6" s="29">
        <f t="shared" si="0"/>
        <v>9108265.0500000007</v>
      </c>
      <c r="E6" s="29">
        <f t="shared" si="0"/>
        <v>5187817.9399999995</v>
      </c>
      <c r="F6" s="14">
        <f t="shared" si="1"/>
        <v>102.63218638334676</v>
      </c>
      <c r="G6" s="14">
        <f t="shared" si="2"/>
        <v>56.957257079381975</v>
      </c>
    </row>
    <row r="7" spans="1:7" ht="15.75">
      <c r="A7" s="31"/>
      <c r="B7" s="38" t="s">
        <v>39</v>
      </c>
      <c r="C7" s="28">
        <f>SUM(C8)</f>
        <v>5054767.05</v>
      </c>
      <c r="D7" s="29">
        <f t="shared" si="0"/>
        <v>9108265.0500000007</v>
      </c>
      <c r="E7" s="29">
        <f t="shared" si="0"/>
        <v>5187817.9399999995</v>
      </c>
      <c r="F7" s="14">
        <f t="shared" si="1"/>
        <v>102.63218638334676</v>
      </c>
      <c r="G7" s="14">
        <f t="shared" si="2"/>
        <v>56.957257079381975</v>
      </c>
    </row>
    <row r="8" spans="1:7" ht="15.75">
      <c r="A8" s="31"/>
      <c r="B8" s="35" t="s">
        <v>141</v>
      </c>
      <c r="C8" s="28">
        <f>SUM(C9+C30)</f>
        <v>5054767.05</v>
      </c>
      <c r="D8" s="36">
        <f>SUM(D10+D30)</f>
        <v>9108265.0500000007</v>
      </c>
      <c r="E8" s="36">
        <f>SUM(E10+E30)</f>
        <v>5187817.9399999995</v>
      </c>
      <c r="F8" s="28">
        <f>SUM(E8/C8)*100</f>
        <v>102.63218638334676</v>
      </c>
      <c r="G8" s="28">
        <f>SUM(E8/D8)*100</f>
        <v>56.957257079381975</v>
      </c>
    </row>
    <row r="9" spans="1:7" ht="15.75">
      <c r="A9" s="31"/>
      <c r="B9" s="35" t="s">
        <v>140</v>
      </c>
      <c r="C9" s="28">
        <f>SUM(C10)</f>
        <v>4674226</v>
      </c>
      <c r="D9" s="36">
        <f>SUM(D10)</f>
        <v>8727724</v>
      </c>
      <c r="E9" s="36">
        <f>SUM(E10)</f>
        <v>4807276.8899999997</v>
      </c>
      <c r="F9" s="28">
        <f>SUM(E9/C9)*100</f>
        <v>102.84647960967226</v>
      </c>
      <c r="G9" s="28">
        <f>SUM(E9/D9)*100</f>
        <v>55.080532908694181</v>
      </c>
    </row>
    <row r="10" spans="1:7" ht="15" customHeight="1">
      <c r="A10" s="32">
        <v>6</v>
      </c>
      <c r="B10" s="32" t="s">
        <v>103</v>
      </c>
      <c r="C10" s="28">
        <f>SUM(C11+C20+C24+C27)</f>
        <v>4674226</v>
      </c>
      <c r="D10" s="28">
        <f>SUM(D11+D20+D24+D27)</f>
        <v>8727724</v>
      </c>
      <c r="E10" s="28">
        <f>SUM(E11+E20+E24+E27)</f>
        <v>4807276.8899999997</v>
      </c>
      <c r="F10" s="28">
        <f>SUM(E10/C10)*100</f>
        <v>102.84647960967226</v>
      </c>
      <c r="G10" s="28">
        <f>SUM(E10/D10)*100</f>
        <v>55.080532908694181</v>
      </c>
    </row>
    <row r="11" spans="1:7" ht="15" customHeight="1">
      <c r="A11" s="32">
        <v>63</v>
      </c>
      <c r="B11" s="32" t="s">
        <v>104</v>
      </c>
      <c r="C11" s="28">
        <f>SUM(C12+C15+C18)</f>
        <v>4144573</v>
      </c>
      <c r="D11" s="28">
        <f>SUM(D12+D15+D18)</f>
        <v>6991108</v>
      </c>
      <c r="E11" s="28">
        <f>SUM(E12+E15+E18)</f>
        <v>3966206.8</v>
      </c>
      <c r="F11" s="28">
        <f t="shared" ref="F11:F30" si="3">SUM(E11/C11)*100</f>
        <v>95.696391401478508</v>
      </c>
      <c r="G11" s="28">
        <f t="shared" ref="G11:G30" si="4">SUM(E11/D11)*100</f>
        <v>56.732163199309745</v>
      </c>
    </row>
    <row r="12" spans="1:7" ht="26.25">
      <c r="A12" s="32">
        <v>636</v>
      </c>
      <c r="B12" s="46" t="s">
        <v>105</v>
      </c>
      <c r="C12" s="28">
        <f>SUM(C13)</f>
        <v>3686053</v>
      </c>
      <c r="D12" s="34">
        <f>SUM(D13:D14)</f>
        <v>6991108</v>
      </c>
      <c r="E12" s="28">
        <f>SUM(E13:E14)</f>
        <v>3966206.77</v>
      </c>
      <c r="F12" s="28">
        <f t="shared" si="3"/>
        <v>107.60037281070024</v>
      </c>
      <c r="G12" s="28">
        <f t="shared" si="4"/>
        <v>56.73216277019322</v>
      </c>
    </row>
    <row r="13" spans="1:7" ht="26.25">
      <c r="A13" s="32">
        <v>6361</v>
      </c>
      <c r="B13" s="46" t="s">
        <v>106</v>
      </c>
      <c r="C13" s="28">
        <v>3686053</v>
      </c>
      <c r="D13" s="28">
        <v>6988875</v>
      </c>
      <c r="E13" s="28">
        <v>3966206.77</v>
      </c>
      <c r="F13" s="28">
        <f t="shared" si="3"/>
        <v>107.60037281070024</v>
      </c>
      <c r="G13" s="28">
        <f t="shared" si="4"/>
        <v>56.750289138094466</v>
      </c>
    </row>
    <row r="14" spans="1:7" ht="26.25">
      <c r="A14" s="32">
        <v>6362</v>
      </c>
      <c r="B14" s="46" t="s">
        <v>107</v>
      </c>
      <c r="C14" s="28"/>
      <c r="D14" s="28">
        <v>2233</v>
      </c>
      <c r="E14" s="28">
        <v>0</v>
      </c>
      <c r="F14" s="28" t="e">
        <f t="shared" si="3"/>
        <v>#DIV/0!</v>
      </c>
      <c r="G14" s="28">
        <f t="shared" si="4"/>
        <v>0</v>
      </c>
    </row>
    <row r="15" spans="1:7" ht="15" customHeight="1">
      <c r="A15" s="32">
        <v>638</v>
      </c>
      <c r="B15" s="32" t="s">
        <v>108</v>
      </c>
      <c r="C15" s="28">
        <f>SUM(C16)</f>
        <v>435214</v>
      </c>
      <c r="D15" s="34">
        <f>SUM(D16:D17)</f>
        <v>0</v>
      </c>
      <c r="E15" s="28">
        <f>SUM(E16)</f>
        <v>0.03</v>
      </c>
      <c r="F15" s="28">
        <f t="shared" si="3"/>
        <v>6.8931606060466808E-6</v>
      </c>
      <c r="G15" s="28" t="e">
        <f t="shared" si="4"/>
        <v>#DIV/0!</v>
      </c>
    </row>
    <row r="16" spans="1:7" ht="15" customHeight="1">
      <c r="A16" s="32">
        <v>6381</v>
      </c>
      <c r="B16" s="32" t="s">
        <v>109</v>
      </c>
      <c r="C16" s="28">
        <v>435214</v>
      </c>
      <c r="D16" s="28">
        <v>0</v>
      </c>
      <c r="E16" s="28">
        <v>0.03</v>
      </c>
      <c r="F16" s="28">
        <f t="shared" si="3"/>
        <v>6.8931606060466808E-6</v>
      </c>
      <c r="G16" s="28" t="e">
        <f t="shared" si="4"/>
        <v>#DIV/0!</v>
      </c>
    </row>
    <row r="17" spans="1:7" ht="26.25">
      <c r="A17" s="32">
        <v>6382</v>
      </c>
      <c r="B17" s="47" t="s">
        <v>133</v>
      </c>
      <c r="C17" s="36">
        <f>SUM(C18)</f>
        <v>23306</v>
      </c>
      <c r="D17" s="28">
        <v>0</v>
      </c>
      <c r="E17" s="28"/>
      <c r="F17" s="28"/>
      <c r="G17" s="28"/>
    </row>
    <row r="18" spans="1:7" ht="15" customHeight="1">
      <c r="A18" s="32">
        <v>639</v>
      </c>
      <c r="B18" s="32" t="s">
        <v>110</v>
      </c>
      <c r="C18" s="28">
        <f>SUM(C19:C20)</f>
        <v>23306</v>
      </c>
      <c r="D18" s="34">
        <f>SUM(D19)</f>
        <v>0</v>
      </c>
      <c r="E18" s="28">
        <f>SUM(E19)</f>
        <v>0</v>
      </c>
      <c r="F18" s="28">
        <f t="shared" si="3"/>
        <v>0</v>
      </c>
      <c r="G18" s="28" t="e">
        <f t="shared" si="4"/>
        <v>#DIV/0!</v>
      </c>
    </row>
    <row r="19" spans="1:7" ht="26.25">
      <c r="A19" s="46">
        <v>6393</v>
      </c>
      <c r="B19" s="46" t="s">
        <v>111</v>
      </c>
      <c r="C19" s="28">
        <v>23306</v>
      </c>
      <c r="D19" s="28"/>
      <c r="E19" s="28"/>
      <c r="F19" s="28">
        <f t="shared" si="3"/>
        <v>0</v>
      </c>
      <c r="G19" s="28" t="e">
        <f t="shared" si="4"/>
        <v>#DIV/0!</v>
      </c>
    </row>
    <row r="20" spans="1:7" s="1" customFormat="1" ht="26.25">
      <c r="A20" s="46">
        <v>65</v>
      </c>
      <c r="B20" s="46" t="s">
        <v>112</v>
      </c>
      <c r="C20" s="28">
        <v>0</v>
      </c>
      <c r="D20" s="36">
        <f>SUM(D21)</f>
        <v>44600</v>
      </c>
      <c r="E20" s="36">
        <f>SUM(E21)</f>
        <v>150</v>
      </c>
      <c r="F20" s="28" t="e">
        <f t="shared" si="3"/>
        <v>#DIV/0!</v>
      </c>
      <c r="G20" s="28">
        <f t="shared" si="4"/>
        <v>0.33632286995515698</v>
      </c>
    </row>
    <row r="21" spans="1:7">
      <c r="A21" s="32">
        <v>652</v>
      </c>
      <c r="B21" s="46" t="s">
        <v>113</v>
      </c>
      <c r="C21" s="28">
        <f t="shared" ref="C21" si="5">SUM(C22)</f>
        <v>0</v>
      </c>
      <c r="D21" s="34">
        <f>SUM(D22:D23)</f>
        <v>44600</v>
      </c>
      <c r="E21" s="28">
        <f>SUM(E22:E23)</f>
        <v>150</v>
      </c>
      <c r="F21" s="28" t="e">
        <f t="shared" si="3"/>
        <v>#DIV/0!</v>
      </c>
      <c r="G21" s="28">
        <f t="shared" si="4"/>
        <v>0.33632286995515698</v>
      </c>
    </row>
    <row r="22" spans="1:7" ht="15" customHeight="1">
      <c r="A22" s="32">
        <v>6526</v>
      </c>
      <c r="B22" s="32" t="s">
        <v>114</v>
      </c>
      <c r="C22" s="28"/>
      <c r="D22" s="28">
        <v>44600</v>
      </c>
      <c r="E22" s="28">
        <v>150</v>
      </c>
      <c r="F22" s="28" t="e">
        <f t="shared" si="3"/>
        <v>#DIV/0!</v>
      </c>
      <c r="G22" s="28">
        <f t="shared" si="4"/>
        <v>0.33632286995515698</v>
      </c>
    </row>
    <row r="23" spans="1:7" ht="26.25">
      <c r="A23" s="32">
        <v>6528</v>
      </c>
      <c r="B23" s="46" t="s">
        <v>115</v>
      </c>
      <c r="C23" s="28">
        <v>0</v>
      </c>
      <c r="D23" s="28">
        <v>0</v>
      </c>
      <c r="E23" s="28">
        <v>0</v>
      </c>
      <c r="F23" s="28" t="e">
        <f t="shared" si="3"/>
        <v>#DIV/0!</v>
      </c>
      <c r="G23" s="28" t="e">
        <f t="shared" si="4"/>
        <v>#DIV/0!</v>
      </c>
    </row>
    <row r="24" spans="1:7" ht="26.25">
      <c r="A24" s="32">
        <v>66</v>
      </c>
      <c r="B24" s="46" t="s">
        <v>116</v>
      </c>
      <c r="C24" s="28">
        <f t="shared" ref="C24:C25" si="6">SUM(C25)</f>
        <v>22420</v>
      </c>
      <c r="D24" s="28">
        <f t="shared" ref="D24:E25" si="7">SUM(D25)</f>
        <v>145750</v>
      </c>
      <c r="E24" s="28">
        <f t="shared" si="7"/>
        <v>51480</v>
      </c>
      <c r="F24" s="28">
        <f t="shared" si="3"/>
        <v>229.61641391614629</v>
      </c>
      <c r="G24" s="28">
        <f t="shared" si="4"/>
        <v>35.320754716981135</v>
      </c>
    </row>
    <row r="25" spans="1:7">
      <c r="A25" s="32">
        <v>661</v>
      </c>
      <c r="B25" s="46" t="s">
        <v>117</v>
      </c>
      <c r="C25" s="28">
        <f t="shared" si="6"/>
        <v>22420</v>
      </c>
      <c r="D25" s="34">
        <f t="shared" si="7"/>
        <v>145750</v>
      </c>
      <c r="E25" s="28">
        <f t="shared" si="7"/>
        <v>51480</v>
      </c>
      <c r="F25" s="28">
        <f t="shared" si="3"/>
        <v>229.61641391614629</v>
      </c>
      <c r="G25" s="28">
        <f t="shared" si="4"/>
        <v>35.320754716981135</v>
      </c>
    </row>
    <row r="26" spans="1:7" ht="15" customHeight="1">
      <c r="A26" s="32">
        <v>6615</v>
      </c>
      <c r="B26" s="32" t="s">
        <v>118</v>
      </c>
      <c r="C26" s="28">
        <v>22420</v>
      </c>
      <c r="D26" s="28">
        <v>145750</v>
      </c>
      <c r="E26" s="28">
        <v>51480</v>
      </c>
      <c r="F26" s="28">
        <f t="shared" si="3"/>
        <v>229.61641391614629</v>
      </c>
      <c r="G26" s="28">
        <f t="shared" si="4"/>
        <v>35.320754716981135</v>
      </c>
    </row>
    <row r="27" spans="1:7" ht="26.25">
      <c r="A27" s="32">
        <v>67</v>
      </c>
      <c r="B27" s="46" t="s">
        <v>119</v>
      </c>
      <c r="C27" s="28">
        <f>SUM(C28)</f>
        <v>507233</v>
      </c>
      <c r="D27" s="28">
        <f t="shared" ref="C27:E28" si="8">SUM(D28)</f>
        <v>1546266</v>
      </c>
      <c r="E27" s="28">
        <f t="shared" si="8"/>
        <v>789440.09</v>
      </c>
      <c r="F27" s="28">
        <f t="shared" si="3"/>
        <v>155.63657924464692</v>
      </c>
      <c r="G27" s="28">
        <f t="shared" si="4"/>
        <v>51.054610914292887</v>
      </c>
    </row>
    <row r="28" spans="1:7" ht="26.25">
      <c r="A28" s="32">
        <v>671</v>
      </c>
      <c r="B28" s="46" t="s">
        <v>120</v>
      </c>
      <c r="C28" s="28">
        <f t="shared" si="8"/>
        <v>507233</v>
      </c>
      <c r="D28" s="34">
        <f t="shared" si="8"/>
        <v>1546266</v>
      </c>
      <c r="E28" s="28">
        <f t="shared" si="8"/>
        <v>789440.09</v>
      </c>
      <c r="F28" s="28">
        <f t="shared" si="3"/>
        <v>155.63657924464692</v>
      </c>
      <c r="G28" s="28">
        <f t="shared" si="4"/>
        <v>51.054610914292887</v>
      </c>
    </row>
    <row r="29" spans="1:7" ht="15" customHeight="1">
      <c r="A29" s="32">
        <v>6711</v>
      </c>
      <c r="B29" s="32" t="s">
        <v>121</v>
      </c>
      <c r="C29" s="28">
        <v>507233</v>
      </c>
      <c r="D29" s="28">
        <v>1546266</v>
      </c>
      <c r="E29" s="28">
        <v>789440.09</v>
      </c>
      <c r="F29" s="28">
        <f t="shared" si="3"/>
        <v>155.63657924464692</v>
      </c>
      <c r="G29" s="28">
        <f t="shared" si="4"/>
        <v>51.054610914292887</v>
      </c>
    </row>
    <row r="30" spans="1:7">
      <c r="A30" s="47">
        <v>92</v>
      </c>
      <c r="B30" s="48" t="s">
        <v>138</v>
      </c>
      <c r="C30" s="36">
        <v>380541.05</v>
      </c>
      <c r="D30" s="36">
        <v>380541.05</v>
      </c>
      <c r="E30" s="28">
        <v>380541.05</v>
      </c>
      <c r="F30" s="28">
        <f t="shared" si="3"/>
        <v>100</v>
      </c>
      <c r="G30" s="28">
        <f t="shared" si="4"/>
        <v>100</v>
      </c>
    </row>
  </sheetData>
  <pageMargins left="0.7" right="0.7" top="0.75" bottom="0.75" header="0.3" footer="0.3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opLeftCell="A10" workbookViewId="0">
      <selection activeCell="I10" sqref="I10"/>
    </sheetView>
  </sheetViews>
  <sheetFormatPr defaultRowHeight="15"/>
  <cols>
    <col min="2" max="2" width="36.5703125" customWidth="1"/>
    <col min="3" max="3" width="12.42578125" customWidth="1"/>
    <col min="4" max="4" width="12.7109375" customWidth="1"/>
    <col min="5" max="5" width="13" customWidth="1"/>
  </cols>
  <sheetData>
    <row r="1" spans="1:7" s="69" customFormat="1" ht="15.75" customHeight="1">
      <c r="A1" s="71" t="s">
        <v>164</v>
      </c>
      <c r="B1" s="71"/>
      <c r="C1" s="70"/>
      <c r="D1" s="70"/>
      <c r="E1" s="70"/>
      <c r="F1" s="70"/>
      <c r="G1" s="70"/>
    </row>
    <row r="2" spans="1:7" s="69" customFormat="1" ht="15.75" customHeight="1">
      <c r="A2" s="49" t="s">
        <v>131</v>
      </c>
      <c r="B2" s="49"/>
    </row>
    <row r="3" spans="1:7">
      <c r="A3" s="72">
        <v>1</v>
      </c>
      <c r="B3" s="37">
        <v>2</v>
      </c>
      <c r="C3" s="37">
        <v>3</v>
      </c>
      <c r="D3" s="37">
        <v>4</v>
      </c>
      <c r="E3" s="37">
        <v>5</v>
      </c>
      <c r="F3" s="37">
        <v>6</v>
      </c>
      <c r="G3" s="37">
        <v>7</v>
      </c>
    </row>
    <row r="4" spans="1:7" ht="56.25">
      <c r="A4" s="31" t="s">
        <v>3</v>
      </c>
      <c r="B4" s="43" t="s">
        <v>4</v>
      </c>
      <c r="C4" s="30" t="s">
        <v>5</v>
      </c>
      <c r="D4" s="30" t="s">
        <v>156</v>
      </c>
      <c r="E4" s="30" t="s">
        <v>157</v>
      </c>
      <c r="F4" s="30" t="s">
        <v>35</v>
      </c>
      <c r="G4" s="30" t="s">
        <v>10</v>
      </c>
    </row>
    <row r="5" spans="1:7" ht="15.75">
      <c r="A5" s="31"/>
      <c r="B5" s="44" t="s">
        <v>122</v>
      </c>
      <c r="C5" s="45">
        <f>SUM(C6+C58)</f>
        <v>4532266</v>
      </c>
      <c r="D5" s="29">
        <f>SUM(D6+D58)</f>
        <v>11312268</v>
      </c>
      <c r="E5" s="29">
        <f>SUM(E6+E58)</f>
        <v>4878009.2699999996</v>
      </c>
      <c r="F5" s="28">
        <f t="shared" ref="F5:F12" si="0">SUM(E5/C5)*100</f>
        <v>107.62848583909239</v>
      </c>
      <c r="G5" s="28">
        <f t="shared" ref="G5:G12" si="1">SUM(E5/D5)*100</f>
        <v>43.121408279931131</v>
      </c>
    </row>
    <row r="6" spans="1:7" ht="15" customHeight="1">
      <c r="A6" s="32">
        <v>3</v>
      </c>
      <c r="B6" s="32" t="s">
        <v>6</v>
      </c>
      <c r="C6" s="28">
        <f>SUM(C7+C18+C48+C55)</f>
        <v>4380393</v>
      </c>
      <c r="D6" s="28">
        <f>SUM(D7+D18+D48+D52+D55)</f>
        <v>11054292</v>
      </c>
      <c r="E6" s="28">
        <f>SUM(E7+E18+E48+E52+E55)</f>
        <v>4822290.8499999996</v>
      </c>
      <c r="F6" s="28">
        <f t="shared" si="0"/>
        <v>110.08808684517575</v>
      </c>
      <c r="G6" s="28">
        <f t="shared" si="1"/>
        <v>43.623697021935001</v>
      </c>
    </row>
    <row r="7" spans="1:7" ht="15" customHeight="1">
      <c r="A7" s="32">
        <v>31</v>
      </c>
      <c r="B7" s="32" t="s">
        <v>67</v>
      </c>
      <c r="C7" s="28">
        <v>3700694</v>
      </c>
      <c r="D7" s="28">
        <f>SUM(D8+D12+D14)</f>
        <v>8462543</v>
      </c>
      <c r="E7" s="28">
        <f>SUM(E8+E12+E14)</f>
        <v>3919355.8800000004</v>
      </c>
      <c r="F7" s="28">
        <f t="shared" si="0"/>
        <v>105.9086722652562</v>
      </c>
      <c r="G7" s="28">
        <f t="shared" si="1"/>
        <v>46.314162066886986</v>
      </c>
    </row>
    <row r="8" spans="1:7" ht="15" customHeight="1">
      <c r="A8" s="32">
        <v>311</v>
      </c>
      <c r="B8" s="32" t="s">
        <v>123</v>
      </c>
      <c r="C8" s="14">
        <f>SUM(C9:C11)</f>
        <v>2475951</v>
      </c>
      <c r="D8" s="34">
        <f>SUM(D9:D11)</f>
        <v>5758645</v>
      </c>
      <c r="E8" s="14">
        <f>SUM(E9:E11)</f>
        <v>2879029.8600000003</v>
      </c>
      <c r="F8" s="28">
        <f t="shared" si="0"/>
        <v>116.27975917132449</v>
      </c>
      <c r="G8" s="28">
        <f t="shared" si="1"/>
        <v>49.994918248997813</v>
      </c>
    </row>
    <row r="9" spans="1:7" ht="15" customHeight="1">
      <c r="A9" s="32">
        <v>3111</v>
      </c>
      <c r="B9" s="32" t="s">
        <v>69</v>
      </c>
      <c r="C9" s="28">
        <v>2249779</v>
      </c>
      <c r="D9" s="28">
        <v>5176384</v>
      </c>
      <c r="E9" s="28">
        <v>2597270.37</v>
      </c>
      <c r="F9" s="28">
        <f t="shared" si="0"/>
        <v>115.44557798788237</v>
      </c>
      <c r="G9" s="28">
        <f t="shared" si="1"/>
        <v>50.175380535910783</v>
      </c>
    </row>
    <row r="10" spans="1:7" ht="15" customHeight="1">
      <c r="A10" s="32">
        <v>3113</v>
      </c>
      <c r="B10" s="32" t="s">
        <v>95</v>
      </c>
      <c r="C10" s="28">
        <v>37259</v>
      </c>
      <c r="D10" s="28">
        <v>150437</v>
      </c>
      <c r="E10" s="28">
        <v>86084.72</v>
      </c>
      <c r="F10" s="28">
        <f t="shared" si="0"/>
        <v>231.04409672830727</v>
      </c>
      <c r="G10" s="28">
        <f t="shared" si="1"/>
        <v>57.223103358881119</v>
      </c>
    </row>
    <row r="11" spans="1:7" ht="15" customHeight="1">
      <c r="A11" s="32">
        <v>3114</v>
      </c>
      <c r="B11" s="32" t="s">
        <v>93</v>
      </c>
      <c r="C11" s="28">
        <v>188913</v>
      </c>
      <c r="D11" s="28">
        <v>431824</v>
      </c>
      <c r="E11" s="28">
        <v>195674.77</v>
      </c>
      <c r="F11" s="28">
        <f t="shared" si="0"/>
        <v>103.57930370064527</v>
      </c>
      <c r="G11" s="28">
        <f t="shared" si="1"/>
        <v>45.313546722738892</v>
      </c>
    </row>
    <row r="12" spans="1:7" ht="15" customHeight="1">
      <c r="A12" s="32">
        <v>312</v>
      </c>
      <c r="B12" s="32" t="s">
        <v>92</v>
      </c>
      <c r="C12" s="14">
        <f>SUM(C13:C16)</f>
        <v>2340035</v>
      </c>
      <c r="D12" s="34">
        <f>SUM(D13)</f>
        <v>208263</v>
      </c>
      <c r="E12" s="14">
        <f>SUM(E13)</f>
        <v>112498.89</v>
      </c>
      <c r="F12" s="28">
        <f t="shared" si="0"/>
        <v>4.8075729636522535</v>
      </c>
      <c r="G12" s="28">
        <f t="shared" si="1"/>
        <v>54.017703576727506</v>
      </c>
    </row>
    <row r="13" spans="1:7" ht="15" customHeight="1">
      <c r="A13" s="32">
        <v>3121</v>
      </c>
      <c r="B13" s="32" t="s">
        <v>92</v>
      </c>
      <c r="C13" s="28">
        <v>109451</v>
      </c>
      <c r="D13" s="28">
        <v>208263</v>
      </c>
      <c r="E13" s="28">
        <v>112498.89</v>
      </c>
      <c r="F13" s="28">
        <f t="shared" ref="F13:F16" si="2">SUM(E13/C13)*100</f>
        <v>102.78470731194783</v>
      </c>
      <c r="G13" s="28">
        <f t="shared" ref="G13:G73" si="3">SUM(E13/D13)*100</f>
        <v>54.017703576727506</v>
      </c>
    </row>
    <row r="14" spans="1:7" ht="15" customHeight="1">
      <c r="A14" s="32">
        <v>313</v>
      </c>
      <c r="B14" s="32" t="s">
        <v>70</v>
      </c>
      <c r="C14" s="14">
        <f>SUM(C15:C16)</f>
        <v>1115292</v>
      </c>
      <c r="D14" s="34">
        <f>SUM(D15:D17)</f>
        <v>2495635</v>
      </c>
      <c r="E14" s="14">
        <v>927827.13</v>
      </c>
      <c r="F14" s="28">
        <f t="shared" si="2"/>
        <v>83.191409065966582</v>
      </c>
      <c r="G14" s="28">
        <f t="shared" si="3"/>
        <v>37.177997984480903</v>
      </c>
    </row>
    <row r="15" spans="1:7" ht="15" customHeight="1">
      <c r="A15" s="32">
        <v>3131</v>
      </c>
      <c r="B15" s="32" t="s">
        <v>102</v>
      </c>
      <c r="C15" s="28">
        <v>606661</v>
      </c>
      <c r="D15" s="28">
        <v>1372789</v>
      </c>
      <c r="E15" s="28">
        <v>390967.52</v>
      </c>
      <c r="F15" s="28">
        <f t="shared" si="2"/>
        <v>64.445797570636657</v>
      </c>
      <c r="G15" s="28">
        <f t="shared" si="3"/>
        <v>28.479796968070115</v>
      </c>
    </row>
    <row r="16" spans="1:7" ht="15" customHeight="1">
      <c r="A16" s="32">
        <v>3132</v>
      </c>
      <c r="B16" s="32" t="s">
        <v>128</v>
      </c>
      <c r="C16" s="28">
        <v>508631</v>
      </c>
      <c r="D16" s="28">
        <v>1120246</v>
      </c>
      <c r="E16" s="28">
        <v>535464.23</v>
      </c>
      <c r="F16" s="28">
        <f t="shared" si="2"/>
        <v>105.27557895606049</v>
      </c>
      <c r="G16" s="28">
        <f t="shared" si="3"/>
        <v>47.798807583334373</v>
      </c>
    </row>
    <row r="17" spans="1:7" ht="24.95" customHeight="1">
      <c r="A17" s="32">
        <v>3133</v>
      </c>
      <c r="B17" s="46" t="s">
        <v>162</v>
      </c>
      <c r="C17" s="28"/>
      <c r="D17" s="28">
        <v>2600</v>
      </c>
      <c r="E17" s="28">
        <v>1395.38</v>
      </c>
      <c r="F17" s="28"/>
      <c r="G17" s="28">
        <f t="shared" si="3"/>
        <v>53.668461538461543</v>
      </c>
    </row>
    <row r="18" spans="1:7" ht="15" customHeight="1">
      <c r="A18" s="32">
        <v>32</v>
      </c>
      <c r="B18" s="32" t="s">
        <v>7</v>
      </c>
      <c r="C18" s="28">
        <f>SUM(C19+C24+C30+C41)</f>
        <v>618525</v>
      </c>
      <c r="D18" s="28">
        <f>SUM(D19+D24+D30+D39+D41)</f>
        <v>2481079</v>
      </c>
      <c r="E18" s="28">
        <f>SUM(E19+E24+E30+E39+E41)</f>
        <v>840659.37999999989</v>
      </c>
      <c r="F18" s="28">
        <f t="shared" ref="F18:F73" si="4">SUM(E18/C18)*100</f>
        <v>135.91356533689017</v>
      </c>
      <c r="G18" s="28">
        <f t="shared" si="3"/>
        <v>33.882813888634736</v>
      </c>
    </row>
    <row r="19" spans="1:7" ht="15" customHeight="1">
      <c r="A19" s="32">
        <v>321</v>
      </c>
      <c r="B19" s="32" t="s">
        <v>8</v>
      </c>
      <c r="C19" s="28">
        <f>SUM(C20:C23)</f>
        <v>103242</v>
      </c>
      <c r="D19" s="34">
        <f>SUM(D20:D23)</f>
        <v>534841</v>
      </c>
      <c r="E19" s="28">
        <f>SUM(E20:E23)</f>
        <v>205665.83000000002</v>
      </c>
      <c r="F19" s="28">
        <f t="shared" si="4"/>
        <v>199.2075221324655</v>
      </c>
      <c r="G19" s="28">
        <f t="shared" si="3"/>
        <v>38.453639492858628</v>
      </c>
    </row>
    <row r="20" spans="1:7" ht="15" customHeight="1">
      <c r="A20" s="32">
        <v>3211</v>
      </c>
      <c r="B20" s="32" t="s">
        <v>9</v>
      </c>
      <c r="C20" s="28">
        <v>1929</v>
      </c>
      <c r="D20" s="28">
        <v>131432</v>
      </c>
      <c r="E20" s="28">
        <v>23340.76</v>
      </c>
      <c r="F20" s="28">
        <f t="shared" si="4"/>
        <v>1209.992742353551</v>
      </c>
      <c r="G20" s="28">
        <f t="shared" si="3"/>
        <v>17.758810639722441</v>
      </c>
    </row>
    <row r="21" spans="1:7" ht="30" customHeight="1">
      <c r="A21" s="32">
        <v>3212</v>
      </c>
      <c r="B21" s="46" t="s">
        <v>11</v>
      </c>
      <c r="C21" s="28">
        <v>91671</v>
      </c>
      <c r="D21" s="28">
        <v>394366</v>
      </c>
      <c r="E21" s="28">
        <v>179655.07</v>
      </c>
      <c r="F21" s="28">
        <f t="shared" si="4"/>
        <v>195.97808467236095</v>
      </c>
      <c r="G21" s="28">
        <f t="shared" si="3"/>
        <v>45.555415527707765</v>
      </c>
    </row>
    <row r="22" spans="1:7" ht="15" customHeight="1">
      <c r="A22" s="32">
        <v>3213</v>
      </c>
      <c r="B22" s="32" t="s">
        <v>12</v>
      </c>
      <c r="C22" s="28">
        <v>8500</v>
      </c>
      <c r="D22" s="28">
        <v>6267</v>
      </c>
      <c r="E22" s="28">
        <v>1380</v>
      </c>
      <c r="F22" s="28">
        <f t="shared" si="4"/>
        <v>16.235294117647058</v>
      </c>
      <c r="G22" s="28">
        <f t="shared" si="3"/>
        <v>22.020105313547152</v>
      </c>
    </row>
    <row r="23" spans="1:7" ht="15" customHeight="1">
      <c r="A23" s="32">
        <v>3214</v>
      </c>
      <c r="B23" s="32" t="s">
        <v>31</v>
      </c>
      <c r="C23" s="28">
        <v>1142</v>
      </c>
      <c r="D23" s="28">
        <v>2776</v>
      </c>
      <c r="E23" s="28">
        <v>1290</v>
      </c>
      <c r="F23" s="28">
        <f t="shared" si="4"/>
        <v>112.95971978984238</v>
      </c>
      <c r="G23" s="28">
        <f t="shared" si="3"/>
        <v>46.46974063400576</v>
      </c>
    </row>
    <row r="24" spans="1:7" ht="15" customHeight="1">
      <c r="A24" s="32">
        <v>322</v>
      </c>
      <c r="B24" s="32" t="s">
        <v>13</v>
      </c>
      <c r="C24" s="28">
        <f>SUM(C25:C29)</f>
        <v>250759</v>
      </c>
      <c r="D24" s="34">
        <f>SUM(D25:D29)</f>
        <v>763636</v>
      </c>
      <c r="E24" s="28">
        <f>SUM(E25:E29)</f>
        <v>417564.17</v>
      </c>
      <c r="F24" s="28">
        <f t="shared" si="4"/>
        <v>166.52011293712289</v>
      </c>
      <c r="G24" s="28">
        <f t="shared" si="3"/>
        <v>54.681048300499192</v>
      </c>
    </row>
    <row r="25" spans="1:7" ht="15" customHeight="1">
      <c r="A25" s="32">
        <v>3221</v>
      </c>
      <c r="B25" s="46" t="s">
        <v>14</v>
      </c>
      <c r="C25" s="28">
        <v>29315</v>
      </c>
      <c r="D25" s="28">
        <v>85917</v>
      </c>
      <c r="E25" s="28">
        <v>46118.39</v>
      </c>
      <c r="F25" s="28">
        <f t="shared" si="4"/>
        <v>157.32010915913355</v>
      </c>
      <c r="G25" s="28">
        <f t="shared" si="3"/>
        <v>53.677840241162976</v>
      </c>
    </row>
    <row r="26" spans="1:7" ht="15" customHeight="1">
      <c r="A26" s="32">
        <v>3223</v>
      </c>
      <c r="B26" s="32" t="s">
        <v>15</v>
      </c>
      <c r="C26" s="28">
        <v>160263</v>
      </c>
      <c r="D26" s="28">
        <v>585852</v>
      </c>
      <c r="E26" s="28">
        <v>361361.2</v>
      </c>
      <c r="F26" s="28">
        <f t="shared" si="4"/>
        <v>225.4801170575866</v>
      </c>
      <c r="G26" s="28">
        <f t="shared" si="3"/>
        <v>61.681312003714254</v>
      </c>
    </row>
    <row r="27" spans="1:7" ht="24.95" customHeight="1">
      <c r="A27" s="32">
        <v>3224</v>
      </c>
      <c r="B27" s="46" t="s">
        <v>16</v>
      </c>
      <c r="C27" s="28">
        <v>14421</v>
      </c>
      <c r="D27" s="28">
        <v>74743</v>
      </c>
      <c r="E27" s="28">
        <v>6445.05</v>
      </c>
      <c r="F27" s="28">
        <f t="shared" si="4"/>
        <v>44.692115664655709</v>
      </c>
      <c r="G27" s="28">
        <f t="shared" si="3"/>
        <v>8.622947968371621</v>
      </c>
    </row>
    <row r="28" spans="1:7" ht="15" customHeight="1">
      <c r="A28" s="32">
        <v>3225</v>
      </c>
      <c r="B28" s="32" t="s">
        <v>32</v>
      </c>
      <c r="C28" s="28">
        <v>45817</v>
      </c>
      <c r="D28" s="28">
        <v>9857</v>
      </c>
      <c r="E28" s="28">
        <v>2535.35</v>
      </c>
      <c r="F28" s="28">
        <f t="shared" si="4"/>
        <v>5.5336447170264318</v>
      </c>
      <c r="G28" s="28">
        <f t="shared" si="3"/>
        <v>25.721314801663791</v>
      </c>
    </row>
    <row r="29" spans="1:7" ht="15" customHeight="1">
      <c r="A29" s="32">
        <v>3227</v>
      </c>
      <c r="B29" s="32" t="s">
        <v>33</v>
      </c>
      <c r="C29" s="28">
        <v>943</v>
      </c>
      <c r="D29" s="28">
        <v>7267</v>
      </c>
      <c r="E29" s="28">
        <v>1104.18</v>
      </c>
      <c r="F29" s="28">
        <f t="shared" si="4"/>
        <v>117.09225874867445</v>
      </c>
      <c r="G29" s="28">
        <f t="shared" si="3"/>
        <v>15.194440621989818</v>
      </c>
    </row>
    <row r="30" spans="1:7" ht="15" customHeight="1">
      <c r="A30" s="32">
        <v>323</v>
      </c>
      <c r="B30" s="32" t="s">
        <v>17</v>
      </c>
      <c r="C30" s="28">
        <f>SUM(C31:C38)</f>
        <v>249637</v>
      </c>
      <c r="D30" s="34">
        <f>SUM(D31:D38)</f>
        <v>656802</v>
      </c>
      <c r="E30" s="28">
        <f>SUM(E31:E38)</f>
        <v>150886.59</v>
      </c>
      <c r="F30" s="28">
        <f t="shared" si="4"/>
        <v>60.442398362422232</v>
      </c>
      <c r="G30" s="28">
        <f t="shared" si="3"/>
        <v>22.972918779175458</v>
      </c>
    </row>
    <row r="31" spans="1:7" ht="15" customHeight="1">
      <c r="A31" s="32">
        <v>3231</v>
      </c>
      <c r="B31" s="32" t="s">
        <v>18</v>
      </c>
      <c r="C31" s="28">
        <v>5934</v>
      </c>
      <c r="D31" s="28">
        <v>143755</v>
      </c>
      <c r="E31" s="28">
        <v>38142.6</v>
      </c>
      <c r="F31" s="28">
        <f t="shared" si="4"/>
        <v>642.78058645096053</v>
      </c>
      <c r="G31" s="28">
        <f t="shared" si="3"/>
        <v>26.533059719661921</v>
      </c>
    </row>
    <row r="32" spans="1:7" ht="15" customHeight="1">
      <c r="A32" s="32">
        <v>3232</v>
      </c>
      <c r="B32" s="32" t="s">
        <v>19</v>
      </c>
      <c r="C32" s="28">
        <v>65956</v>
      </c>
      <c r="D32" s="28">
        <v>396642</v>
      </c>
      <c r="E32" s="28">
        <v>64385.42</v>
      </c>
      <c r="F32" s="28">
        <f t="shared" si="4"/>
        <v>97.618745830553706</v>
      </c>
      <c r="G32" s="28">
        <f t="shared" si="3"/>
        <v>16.232627911315493</v>
      </c>
    </row>
    <row r="33" spans="1:7" ht="15" customHeight="1">
      <c r="A33" s="32">
        <v>3233</v>
      </c>
      <c r="B33" s="32" t="s">
        <v>20</v>
      </c>
      <c r="C33" s="28">
        <v>960</v>
      </c>
      <c r="D33" s="28">
        <v>4670</v>
      </c>
      <c r="E33" s="28">
        <v>1710</v>
      </c>
      <c r="F33" s="28">
        <f t="shared" si="4"/>
        <v>178.125</v>
      </c>
      <c r="G33" s="28">
        <f t="shared" si="3"/>
        <v>36.616702355460383</v>
      </c>
    </row>
    <row r="34" spans="1:7" ht="15" customHeight="1">
      <c r="A34" s="32">
        <v>3234</v>
      </c>
      <c r="B34" s="32" t="s">
        <v>136</v>
      </c>
      <c r="C34" s="28">
        <v>29272</v>
      </c>
      <c r="D34" s="28">
        <v>57635</v>
      </c>
      <c r="E34" s="28">
        <v>32634.82</v>
      </c>
      <c r="F34" s="28">
        <f t="shared" si="4"/>
        <v>111.48817983055478</v>
      </c>
      <c r="G34" s="28">
        <f t="shared" si="3"/>
        <v>56.623267111997919</v>
      </c>
    </row>
    <row r="35" spans="1:7" ht="15" customHeight="1">
      <c r="A35" s="32">
        <v>3236</v>
      </c>
      <c r="B35" s="32" t="s">
        <v>21</v>
      </c>
      <c r="C35" s="28">
        <v>0</v>
      </c>
      <c r="D35" s="28">
        <v>23700</v>
      </c>
      <c r="E35" s="28">
        <v>5700</v>
      </c>
      <c r="F35" s="28" t="e">
        <f t="shared" si="4"/>
        <v>#DIV/0!</v>
      </c>
      <c r="G35" s="28">
        <f t="shared" si="3"/>
        <v>24.050632911392405</v>
      </c>
    </row>
    <row r="36" spans="1:7" ht="15" customHeight="1">
      <c r="A36" s="32">
        <v>3237</v>
      </c>
      <c r="B36" s="32" t="s">
        <v>77</v>
      </c>
      <c r="C36" s="28">
        <v>82800</v>
      </c>
      <c r="D36" s="28"/>
      <c r="E36" s="28"/>
      <c r="F36" s="28">
        <f t="shared" si="4"/>
        <v>0</v>
      </c>
      <c r="G36" s="28" t="e">
        <f t="shared" si="3"/>
        <v>#DIV/0!</v>
      </c>
    </row>
    <row r="37" spans="1:7" ht="15" customHeight="1">
      <c r="A37" s="32">
        <v>3238</v>
      </c>
      <c r="B37" s="32" t="s">
        <v>22</v>
      </c>
      <c r="C37" s="28">
        <v>13126</v>
      </c>
      <c r="D37" s="28">
        <v>22400</v>
      </c>
      <c r="E37" s="28">
        <v>8230</v>
      </c>
      <c r="F37" s="28">
        <f t="shared" si="4"/>
        <v>62.699984763065672</v>
      </c>
      <c r="G37" s="28">
        <f t="shared" si="3"/>
        <v>36.741071428571431</v>
      </c>
    </row>
    <row r="38" spans="1:7" ht="15" customHeight="1">
      <c r="A38" s="32">
        <v>3239</v>
      </c>
      <c r="B38" s="32" t="s">
        <v>23</v>
      </c>
      <c r="C38" s="28">
        <v>51589</v>
      </c>
      <c r="D38" s="28">
        <v>8000</v>
      </c>
      <c r="E38" s="28">
        <v>83.75</v>
      </c>
      <c r="F38" s="28">
        <f t="shared" si="4"/>
        <v>0.16234080908720849</v>
      </c>
      <c r="G38" s="28">
        <f t="shared" si="3"/>
        <v>1.046875</v>
      </c>
    </row>
    <row r="39" spans="1:7" ht="15" customHeight="1">
      <c r="A39" s="32">
        <v>324</v>
      </c>
      <c r="B39" s="32" t="s">
        <v>129</v>
      </c>
      <c r="C39" s="28">
        <f>SUM(C40)</f>
        <v>0</v>
      </c>
      <c r="D39" s="34">
        <f>SUM(D40)</f>
        <v>28000</v>
      </c>
      <c r="E39" s="28">
        <f>SUM(E40)</f>
        <v>11834.7</v>
      </c>
      <c r="F39" s="28" t="e">
        <f>SUM(E39/C39)*100</f>
        <v>#DIV/0!</v>
      </c>
      <c r="G39" s="28">
        <f>SUM(E39/D39)*100</f>
        <v>42.266785714285717</v>
      </c>
    </row>
    <row r="40" spans="1:7" ht="15" customHeight="1">
      <c r="A40" s="32">
        <v>3241</v>
      </c>
      <c r="B40" s="32" t="s">
        <v>129</v>
      </c>
      <c r="C40" s="28">
        <v>0</v>
      </c>
      <c r="D40" s="28">
        <v>28000</v>
      </c>
      <c r="E40" s="28">
        <v>11834.7</v>
      </c>
      <c r="F40" s="28" t="e">
        <f>SUM(E40/C40)*100</f>
        <v>#DIV/0!</v>
      </c>
      <c r="G40" s="28">
        <f>SUM(E40/D40)*100</f>
        <v>42.266785714285717</v>
      </c>
    </row>
    <row r="41" spans="1:7" ht="15" customHeight="1">
      <c r="A41" s="32">
        <v>329</v>
      </c>
      <c r="B41" s="32" t="s">
        <v>34</v>
      </c>
      <c r="C41" s="28">
        <f>SUM(C43:C47)</f>
        <v>14887</v>
      </c>
      <c r="D41" s="34">
        <f>SUM(D43:D47)</f>
        <v>497800</v>
      </c>
      <c r="E41" s="28">
        <f>SUM(E42:E47)</f>
        <v>54708.090000000004</v>
      </c>
      <c r="F41" s="28">
        <f t="shared" si="4"/>
        <v>367.4890172633842</v>
      </c>
      <c r="G41" s="28">
        <f t="shared" si="3"/>
        <v>10.989973885094416</v>
      </c>
    </row>
    <row r="42" spans="1:7" ht="15" customHeight="1">
      <c r="A42" s="32">
        <v>3292</v>
      </c>
      <c r="B42" s="32" t="s">
        <v>163</v>
      </c>
      <c r="C42" s="28"/>
      <c r="D42" s="83"/>
      <c r="E42" s="28">
        <v>813.72</v>
      </c>
      <c r="F42" s="28" t="e">
        <f t="shared" ref="F42" si="5">SUM(E42/C42)*100</f>
        <v>#DIV/0!</v>
      </c>
      <c r="G42" s="28" t="e">
        <f t="shared" ref="G42" si="6">SUM(E42/D42)*100</f>
        <v>#DIV/0!</v>
      </c>
    </row>
    <row r="43" spans="1:7" ht="15" customHeight="1">
      <c r="A43" s="32">
        <v>3293</v>
      </c>
      <c r="B43" s="32" t="s">
        <v>25</v>
      </c>
      <c r="C43" s="28">
        <v>1362</v>
      </c>
      <c r="D43" s="28">
        <v>9000</v>
      </c>
      <c r="E43" s="28">
        <v>250</v>
      </c>
      <c r="F43" s="28">
        <f t="shared" si="4"/>
        <v>18.355359765051396</v>
      </c>
      <c r="G43" s="28">
        <f t="shared" si="3"/>
        <v>2.7777777777777777</v>
      </c>
    </row>
    <row r="44" spans="1:7" ht="15" customHeight="1">
      <c r="A44" s="32">
        <v>3294</v>
      </c>
      <c r="B44" s="32" t="s">
        <v>26</v>
      </c>
      <c r="C44" s="28">
        <v>350</v>
      </c>
      <c r="D44" s="28">
        <v>500</v>
      </c>
      <c r="E44" s="28">
        <v>0</v>
      </c>
      <c r="F44" s="28">
        <f t="shared" si="4"/>
        <v>0</v>
      </c>
      <c r="G44" s="28">
        <f t="shared" si="3"/>
        <v>0</v>
      </c>
    </row>
    <row r="45" spans="1:7" ht="15" customHeight="1">
      <c r="A45" s="32">
        <v>3295</v>
      </c>
      <c r="B45" s="32" t="s">
        <v>27</v>
      </c>
      <c r="C45" s="28">
        <v>10175</v>
      </c>
      <c r="D45" s="28">
        <v>30266</v>
      </c>
      <c r="E45" s="28">
        <v>20375</v>
      </c>
      <c r="F45" s="28">
        <f t="shared" si="4"/>
        <v>200.24570024570022</v>
      </c>
      <c r="G45" s="28">
        <f t="shared" si="3"/>
        <v>67.31976475252759</v>
      </c>
    </row>
    <row r="46" spans="1:7" ht="15" customHeight="1">
      <c r="A46" s="32">
        <v>3296</v>
      </c>
      <c r="B46" s="32" t="s">
        <v>152</v>
      </c>
      <c r="C46" s="28"/>
      <c r="D46" s="28">
        <v>31625</v>
      </c>
      <c r="E46" s="28">
        <v>31625</v>
      </c>
      <c r="F46" s="28"/>
      <c r="G46" s="28">
        <f t="shared" si="3"/>
        <v>100</v>
      </c>
    </row>
    <row r="47" spans="1:7" ht="15" customHeight="1">
      <c r="A47" s="32">
        <v>3299</v>
      </c>
      <c r="B47" s="32" t="s">
        <v>24</v>
      </c>
      <c r="C47" s="28">
        <v>3000</v>
      </c>
      <c r="D47" s="28">
        <v>426409</v>
      </c>
      <c r="E47" s="28">
        <v>1644.37</v>
      </c>
      <c r="F47" s="28">
        <f t="shared" si="4"/>
        <v>54.812333333333328</v>
      </c>
      <c r="G47" s="28">
        <f t="shared" si="3"/>
        <v>0.38563210438804058</v>
      </c>
    </row>
    <row r="48" spans="1:7" ht="15" customHeight="1">
      <c r="A48" s="32">
        <v>34</v>
      </c>
      <c r="B48" s="32" t="s">
        <v>28</v>
      </c>
      <c r="C48" s="28">
        <f>SUM(C49)</f>
        <v>1062</v>
      </c>
      <c r="D48" s="28">
        <f t="shared" ref="D48" si="7">SUM(D49)</f>
        <v>13543</v>
      </c>
      <c r="E48" s="28">
        <f>SUM(E49)</f>
        <v>12664.529999999999</v>
      </c>
      <c r="F48" s="28">
        <f t="shared" si="4"/>
        <v>1192.5169491525423</v>
      </c>
      <c r="G48" s="28">
        <f t="shared" si="3"/>
        <v>93.513475596248981</v>
      </c>
    </row>
    <row r="49" spans="1:7" ht="15" customHeight="1">
      <c r="A49" s="32">
        <v>343</v>
      </c>
      <c r="B49" s="32" t="s">
        <v>29</v>
      </c>
      <c r="C49" s="28">
        <f>SUM(C50)</f>
        <v>1062</v>
      </c>
      <c r="D49" s="34">
        <f>SUM(D50:D51)</f>
        <v>13543</v>
      </c>
      <c r="E49" s="28">
        <f>SUM(E50+E51)</f>
        <v>12664.529999999999</v>
      </c>
      <c r="F49" s="28">
        <f t="shared" si="4"/>
        <v>1192.5169491525423</v>
      </c>
      <c r="G49" s="28">
        <f t="shared" si="3"/>
        <v>93.513475596248981</v>
      </c>
    </row>
    <row r="50" spans="1:7" ht="15" customHeight="1">
      <c r="A50" s="32">
        <v>3431</v>
      </c>
      <c r="B50" s="32" t="s">
        <v>30</v>
      </c>
      <c r="C50" s="28">
        <v>1062</v>
      </c>
      <c r="D50" s="28">
        <v>1000</v>
      </c>
      <c r="E50" s="28">
        <v>121.88</v>
      </c>
      <c r="F50" s="28">
        <f t="shared" si="4"/>
        <v>11.476459510357815</v>
      </c>
      <c r="G50" s="28">
        <f t="shared" si="3"/>
        <v>12.188000000000001</v>
      </c>
    </row>
    <row r="51" spans="1:7" ht="15" customHeight="1">
      <c r="A51" s="32">
        <v>3433</v>
      </c>
      <c r="B51" s="32" t="s">
        <v>151</v>
      </c>
      <c r="C51" s="28"/>
      <c r="D51" s="28">
        <v>12543</v>
      </c>
      <c r="E51" s="28">
        <v>12542.65</v>
      </c>
      <c r="F51" s="28" t="e">
        <f t="shared" si="4"/>
        <v>#DIV/0!</v>
      </c>
      <c r="G51" s="28">
        <f t="shared" si="3"/>
        <v>99.997209598979509</v>
      </c>
    </row>
    <row r="52" spans="1:7" ht="15" customHeight="1">
      <c r="A52" s="32">
        <v>36</v>
      </c>
      <c r="B52" s="32" t="s">
        <v>130</v>
      </c>
      <c r="C52" s="28">
        <f t="shared" ref="C52:E53" si="8">SUM(C53)</f>
        <v>0</v>
      </c>
      <c r="D52" s="28">
        <f t="shared" si="8"/>
        <v>0</v>
      </c>
      <c r="E52" s="28">
        <f t="shared" si="8"/>
        <v>0</v>
      </c>
      <c r="F52" s="28" t="e">
        <f t="shared" si="4"/>
        <v>#DIV/0!</v>
      </c>
      <c r="G52" s="28" t="e">
        <f t="shared" si="3"/>
        <v>#DIV/0!</v>
      </c>
    </row>
    <row r="53" spans="1:7" ht="15" customHeight="1">
      <c r="A53" s="32">
        <v>369</v>
      </c>
      <c r="B53" s="32" t="s">
        <v>130</v>
      </c>
      <c r="C53" s="28">
        <f t="shared" si="8"/>
        <v>0</v>
      </c>
      <c r="D53" s="34">
        <f t="shared" si="8"/>
        <v>0</v>
      </c>
      <c r="E53" s="28">
        <f t="shared" si="8"/>
        <v>0</v>
      </c>
      <c r="F53" s="28" t="e">
        <f t="shared" si="4"/>
        <v>#DIV/0!</v>
      </c>
      <c r="G53" s="28" t="e">
        <f t="shared" si="3"/>
        <v>#DIV/0!</v>
      </c>
    </row>
    <row r="54" spans="1:7" ht="24.95" customHeight="1">
      <c r="A54" s="32">
        <v>3693</v>
      </c>
      <c r="B54" s="46" t="s">
        <v>139</v>
      </c>
      <c r="C54" s="28">
        <v>0</v>
      </c>
      <c r="D54" s="28">
        <v>0</v>
      </c>
      <c r="E54" s="28">
        <v>0</v>
      </c>
      <c r="F54" s="28" t="e">
        <f t="shared" si="4"/>
        <v>#DIV/0!</v>
      </c>
      <c r="G54" s="28" t="e">
        <f t="shared" si="3"/>
        <v>#DIV/0!</v>
      </c>
    </row>
    <row r="55" spans="1:7" ht="15" customHeight="1">
      <c r="A55" s="32">
        <v>37</v>
      </c>
      <c r="B55" s="32" t="s">
        <v>80</v>
      </c>
      <c r="C55" s="28">
        <f>SUM(C56)</f>
        <v>60112</v>
      </c>
      <c r="D55" s="28">
        <f>SUM(D57)</f>
        <v>97127</v>
      </c>
      <c r="E55" s="28">
        <f>SUM(E56)</f>
        <v>49611.06</v>
      </c>
      <c r="F55" s="28">
        <f>SUM(E55/C55)*100</f>
        <v>82.531042054830976</v>
      </c>
      <c r="G55" s="28">
        <f>SUM(E55/D55)*100</f>
        <v>51.07854664511413</v>
      </c>
    </row>
    <row r="56" spans="1:7" ht="15" customHeight="1">
      <c r="A56" s="32">
        <v>372</v>
      </c>
      <c r="B56" s="32" t="s">
        <v>76</v>
      </c>
      <c r="C56" s="28">
        <f>SUM(C57)</f>
        <v>60112</v>
      </c>
      <c r="D56" s="34">
        <f>SUM(D57)</f>
        <v>97127</v>
      </c>
      <c r="E56" s="28">
        <f>SUM(E57)</f>
        <v>49611.06</v>
      </c>
      <c r="F56" s="28">
        <f>SUM(E56/C56)*100</f>
        <v>82.531042054830976</v>
      </c>
      <c r="G56" s="28">
        <f>SUM(E56/D56)*100</f>
        <v>51.07854664511413</v>
      </c>
    </row>
    <row r="57" spans="1:7" ht="15" customHeight="1">
      <c r="A57" s="32">
        <v>3721</v>
      </c>
      <c r="B57" s="32" t="s">
        <v>76</v>
      </c>
      <c r="C57" s="28">
        <v>60112</v>
      </c>
      <c r="D57" s="28">
        <v>97127</v>
      </c>
      <c r="E57" s="28">
        <v>49611.06</v>
      </c>
      <c r="F57" s="28">
        <f t="shared" ref="F57:F69" si="9">SUM(E57/C57)*100</f>
        <v>82.531042054830976</v>
      </c>
      <c r="G57" s="28">
        <f t="shared" ref="G57:G69" si="10">SUM(E57/D57)*100</f>
        <v>51.07854664511413</v>
      </c>
    </row>
    <row r="58" spans="1:7" ht="15" customHeight="1">
      <c r="A58" s="32">
        <v>4</v>
      </c>
      <c r="B58" s="46" t="s">
        <v>47</v>
      </c>
      <c r="C58" s="28">
        <f t="shared" ref="C58:E58" si="11">SUM(C59)</f>
        <v>151873</v>
      </c>
      <c r="D58" s="28">
        <f>SUM(D59)</f>
        <v>257976</v>
      </c>
      <c r="E58" s="28">
        <f t="shared" si="11"/>
        <v>55718.42</v>
      </c>
      <c r="F58" s="28">
        <f t="shared" si="9"/>
        <v>36.687508642089114</v>
      </c>
      <c r="G58" s="28">
        <f t="shared" si="10"/>
        <v>21.598295965516172</v>
      </c>
    </row>
    <row r="59" spans="1:7" ht="15" customHeight="1">
      <c r="A59" s="32">
        <v>42</v>
      </c>
      <c r="B59" s="46" t="s">
        <v>47</v>
      </c>
      <c r="C59" s="28">
        <f t="shared" ref="C59:E59" si="12">SUM(C60+C68+C70+C72)</f>
        <v>151873</v>
      </c>
      <c r="D59" s="28">
        <f>SUM(D60+D68+D70+D72)</f>
        <v>257976</v>
      </c>
      <c r="E59" s="28">
        <f t="shared" si="12"/>
        <v>55718.42</v>
      </c>
      <c r="F59" s="28">
        <f t="shared" si="9"/>
        <v>36.687508642089114</v>
      </c>
      <c r="G59" s="28">
        <f t="shared" si="10"/>
        <v>21.598295965516172</v>
      </c>
    </row>
    <row r="60" spans="1:7" ht="15" customHeight="1">
      <c r="A60" s="32">
        <v>422</v>
      </c>
      <c r="B60" s="32" t="s">
        <v>48</v>
      </c>
      <c r="C60" s="28">
        <f>SUM(C61:C67)</f>
        <v>151873</v>
      </c>
      <c r="D60" s="34">
        <f>SUM(D61:D67)</f>
        <v>234352</v>
      </c>
      <c r="E60" s="28">
        <f>SUM(E61:E67)</f>
        <v>55718.42</v>
      </c>
      <c r="F60" s="28">
        <f t="shared" si="9"/>
        <v>36.687508642089114</v>
      </c>
      <c r="G60" s="28">
        <f t="shared" si="10"/>
        <v>23.775525704922508</v>
      </c>
    </row>
    <row r="61" spans="1:7" ht="15" customHeight="1">
      <c r="A61" s="32">
        <v>4221</v>
      </c>
      <c r="B61" s="32" t="s">
        <v>49</v>
      </c>
      <c r="C61" s="28">
        <v>151873</v>
      </c>
      <c r="D61" s="28">
        <v>165115</v>
      </c>
      <c r="E61" s="28">
        <v>30737.37</v>
      </c>
      <c r="F61" s="28">
        <f t="shared" si="9"/>
        <v>20.238864050884619</v>
      </c>
      <c r="G61" s="28">
        <f t="shared" si="10"/>
        <v>18.615734488084062</v>
      </c>
    </row>
    <row r="62" spans="1:7" ht="15" customHeight="1">
      <c r="A62" s="32">
        <v>4222</v>
      </c>
      <c r="B62" s="32" t="s">
        <v>50</v>
      </c>
      <c r="C62" s="28">
        <v>0</v>
      </c>
      <c r="D62" s="28">
        <v>14800</v>
      </c>
      <c r="E62" s="28">
        <v>0</v>
      </c>
      <c r="F62" s="28" t="e">
        <f t="shared" si="9"/>
        <v>#DIV/0!</v>
      </c>
      <c r="G62" s="28">
        <f t="shared" si="10"/>
        <v>0</v>
      </c>
    </row>
    <row r="63" spans="1:7" ht="15" customHeight="1">
      <c r="A63" s="32">
        <v>4223</v>
      </c>
      <c r="B63" s="32" t="s">
        <v>51</v>
      </c>
      <c r="C63" s="28">
        <v>0</v>
      </c>
      <c r="D63" s="28">
        <v>23900</v>
      </c>
      <c r="E63" s="28">
        <v>0</v>
      </c>
      <c r="F63" s="28" t="e">
        <f t="shared" si="9"/>
        <v>#DIV/0!</v>
      </c>
      <c r="G63" s="28">
        <f t="shared" si="10"/>
        <v>0</v>
      </c>
    </row>
    <row r="64" spans="1:7" ht="15" customHeight="1">
      <c r="A64" s="32">
        <v>4224</v>
      </c>
      <c r="B64" s="32" t="s">
        <v>52</v>
      </c>
      <c r="C64" s="28">
        <v>0</v>
      </c>
      <c r="D64" s="28">
        <v>10</v>
      </c>
      <c r="E64" s="28">
        <v>0</v>
      </c>
      <c r="F64" s="28" t="e">
        <f t="shared" si="9"/>
        <v>#DIV/0!</v>
      </c>
      <c r="G64" s="28">
        <f t="shared" si="10"/>
        <v>0</v>
      </c>
    </row>
    <row r="65" spans="1:7" ht="15" customHeight="1">
      <c r="A65" s="32">
        <v>4225</v>
      </c>
      <c r="B65" s="32" t="s">
        <v>53</v>
      </c>
      <c r="C65" s="28">
        <v>0</v>
      </c>
      <c r="D65" s="28">
        <v>675</v>
      </c>
      <c r="E65" s="28">
        <v>0</v>
      </c>
      <c r="F65" s="28" t="e">
        <f t="shared" si="9"/>
        <v>#DIV/0!</v>
      </c>
      <c r="G65" s="28">
        <f t="shared" si="10"/>
        <v>0</v>
      </c>
    </row>
    <row r="66" spans="1:7" ht="15" customHeight="1">
      <c r="A66" s="32">
        <v>4226</v>
      </c>
      <c r="B66" s="32" t="s">
        <v>56</v>
      </c>
      <c r="C66" s="28">
        <v>0</v>
      </c>
      <c r="D66" s="28">
        <v>26172</v>
      </c>
      <c r="E66" s="28">
        <v>24981.05</v>
      </c>
      <c r="F66" s="28" t="e">
        <f t="shared" si="9"/>
        <v>#DIV/0!</v>
      </c>
      <c r="G66" s="28">
        <f t="shared" si="10"/>
        <v>95.4495262112181</v>
      </c>
    </row>
    <row r="67" spans="1:7" ht="15" customHeight="1">
      <c r="A67" s="32">
        <v>4227</v>
      </c>
      <c r="B67" s="32" t="s">
        <v>64</v>
      </c>
      <c r="C67" s="28">
        <v>0</v>
      </c>
      <c r="D67" s="28">
        <v>3680</v>
      </c>
      <c r="E67" s="28">
        <v>0</v>
      </c>
      <c r="F67" s="28" t="e">
        <f t="shared" si="9"/>
        <v>#DIV/0!</v>
      </c>
      <c r="G67" s="28">
        <f t="shared" si="10"/>
        <v>0</v>
      </c>
    </row>
    <row r="68" spans="1:7" ht="15" customHeight="1">
      <c r="A68" s="32">
        <v>423</v>
      </c>
      <c r="B68" s="32" t="s">
        <v>124</v>
      </c>
      <c r="C68" s="28">
        <f t="shared" ref="C68:E68" si="13">SUM(C69)</f>
        <v>0</v>
      </c>
      <c r="D68" s="34">
        <f>SUM(D69)</f>
        <v>0</v>
      </c>
      <c r="E68" s="28">
        <f t="shared" si="13"/>
        <v>0</v>
      </c>
      <c r="F68" s="28" t="e">
        <f t="shared" si="9"/>
        <v>#DIV/0!</v>
      </c>
      <c r="G68" s="28" t="e">
        <f t="shared" si="10"/>
        <v>#DIV/0!</v>
      </c>
    </row>
    <row r="69" spans="1:7" ht="15" customHeight="1">
      <c r="A69" s="32">
        <v>4231</v>
      </c>
      <c r="B69" s="32" t="s">
        <v>125</v>
      </c>
      <c r="C69" s="28">
        <v>0</v>
      </c>
      <c r="D69" s="28">
        <v>0</v>
      </c>
      <c r="E69" s="28">
        <v>0</v>
      </c>
      <c r="F69" s="28" t="e">
        <f t="shared" si="9"/>
        <v>#DIV/0!</v>
      </c>
      <c r="G69" s="28" t="e">
        <f t="shared" si="10"/>
        <v>#DIV/0!</v>
      </c>
    </row>
    <row r="70" spans="1:7" ht="15" customHeight="1">
      <c r="A70" s="32">
        <v>424</v>
      </c>
      <c r="B70" s="32" t="s">
        <v>58</v>
      </c>
      <c r="C70" s="28">
        <f>SUM(C71)</f>
        <v>0</v>
      </c>
      <c r="D70" s="34">
        <f>SUM(D71)</f>
        <v>23624</v>
      </c>
      <c r="E70" s="28">
        <f>SUM(E71)</f>
        <v>0</v>
      </c>
      <c r="F70" s="28" t="e">
        <f>SUM(E70/C70)*100</f>
        <v>#DIV/0!</v>
      </c>
      <c r="G70" s="28">
        <f>SUM(E70/D70)*100</f>
        <v>0</v>
      </c>
    </row>
    <row r="71" spans="1:7" ht="15" customHeight="1">
      <c r="A71" s="32">
        <v>4241</v>
      </c>
      <c r="B71" s="32" t="s">
        <v>58</v>
      </c>
      <c r="C71" s="28">
        <v>0</v>
      </c>
      <c r="D71" s="28">
        <v>23624</v>
      </c>
      <c r="E71" s="28">
        <v>0</v>
      </c>
      <c r="F71" s="28" t="e">
        <f t="shared" ref="F71" si="14">SUM(E71/C71)*100</f>
        <v>#DIV/0!</v>
      </c>
      <c r="G71" s="28">
        <f t="shared" ref="G71" si="15">SUM(E71/D71)*100</f>
        <v>0</v>
      </c>
    </row>
    <row r="72" spans="1:7" ht="15" customHeight="1">
      <c r="A72" s="32">
        <v>426</v>
      </c>
      <c r="B72" s="32" t="s">
        <v>127</v>
      </c>
      <c r="C72" s="28">
        <f>SUM(C73)</f>
        <v>0</v>
      </c>
      <c r="D72" s="34">
        <f>SUM(D73)</f>
        <v>0</v>
      </c>
      <c r="E72" s="28">
        <f>SUM(E73)</f>
        <v>0</v>
      </c>
      <c r="F72" s="28" t="e">
        <f>SUM(E72/C72)*100</f>
        <v>#DIV/0!</v>
      </c>
      <c r="G72" s="28" t="e">
        <f>SUM(E72/D72)*100</f>
        <v>#DIV/0!</v>
      </c>
    </row>
    <row r="73" spans="1:7" ht="15" customHeight="1">
      <c r="A73" s="32">
        <v>4264</v>
      </c>
      <c r="B73" s="32" t="s">
        <v>126</v>
      </c>
      <c r="C73" s="28">
        <v>0</v>
      </c>
      <c r="D73" s="28">
        <v>0</v>
      </c>
      <c r="E73" s="28">
        <v>0</v>
      </c>
      <c r="F73" s="28" t="e">
        <f t="shared" si="4"/>
        <v>#DIV/0!</v>
      </c>
      <c r="G73" s="28" t="e">
        <f t="shared" si="3"/>
        <v>#DIV/0!</v>
      </c>
    </row>
    <row r="74" spans="1:7" ht="15.75">
      <c r="A74" s="69" t="s">
        <v>98</v>
      </c>
      <c r="C74" t="s">
        <v>100</v>
      </c>
    </row>
    <row r="75" spans="1:7" ht="15" customHeight="1">
      <c r="A75" s="69" t="s">
        <v>99</v>
      </c>
      <c r="C75" t="s">
        <v>101</v>
      </c>
    </row>
  </sheetData>
  <pageMargins left="0.7" right="0.7" top="0.75" bottom="0.75" header="0.3" footer="0.3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/>
  </sheetViews>
  <sheetFormatPr defaultRowHeight="15"/>
  <cols>
    <col min="2" max="2" width="53.42578125" customWidth="1"/>
    <col min="3" max="3" width="14.7109375" customWidth="1"/>
    <col min="4" max="4" width="16" customWidth="1"/>
    <col min="5" max="5" width="15.42578125" customWidth="1"/>
    <col min="6" max="6" width="10" customWidth="1"/>
    <col min="7" max="7" width="9.7109375" customWidth="1"/>
  </cols>
  <sheetData>
    <row r="1" spans="1:7" s="92" customFormat="1" ht="18.75">
      <c r="A1" s="90" t="s">
        <v>166</v>
      </c>
      <c r="B1" s="90"/>
      <c r="C1" s="91"/>
      <c r="D1" s="91"/>
      <c r="E1" s="91"/>
      <c r="F1" s="91"/>
    </row>
    <row r="2" spans="1:7" s="69" customFormat="1" ht="15.75">
      <c r="A2" s="49" t="s">
        <v>131</v>
      </c>
      <c r="B2" s="49"/>
    </row>
    <row r="3" spans="1:7">
      <c r="A3" s="37">
        <v>1</v>
      </c>
      <c r="B3" s="37">
        <v>2</v>
      </c>
      <c r="C3" s="37">
        <v>3</v>
      </c>
      <c r="D3" s="37">
        <v>4</v>
      </c>
      <c r="E3" s="37">
        <v>5</v>
      </c>
      <c r="F3" s="37">
        <v>6</v>
      </c>
      <c r="G3" s="37">
        <v>7</v>
      </c>
    </row>
    <row r="4" spans="1:7" ht="37.5">
      <c r="A4" s="31" t="s">
        <v>3</v>
      </c>
      <c r="B4" s="43" t="s">
        <v>4</v>
      </c>
      <c r="C4" s="30" t="s">
        <v>5</v>
      </c>
      <c r="D4" s="30" t="s">
        <v>156</v>
      </c>
      <c r="E4" s="30" t="s">
        <v>157</v>
      </c>
      <c r="F4" s="30" t="s">
        <v>35</v>
      </c>
      <c r="G4" s="30" t="s">
        <v>10</v>
      </c>
    </row>
    <row r="5" spans="1:7" ht="15.75">
      <c r="A5" s="31"/>
      <c r="B5" s="35" t="s">
        <v>141</v>
      </c>
      <c r="C5" s="36">
        <f>SUM(C7+C27)</f>
        <v>5054767.05</v>
      </c>
      <c r="D5" s="36">
        <f>SUM(D7+D27)</f>
        <v>9108265.0500000007</v>
      </c>
      <c r="E5" s="36">
        <f>SUM(E7+E27)</f>
        <v>5187817.9399999995</v>
      </c>
      <c r="F5" s="28">
        <f>SUM(E5/C5)*100</f>
        <v>102.63218638334676</v>
      </c>
      <c r="G5" s="28">
        <f>SUM(E5/D5)*100</f>
        <v>56.957257079381975</v>
      </c>
    </row>
    <row r="6" spans="1:7" ht="15.75">
      <c r="A6" s="31"/>
      <c r="B6" s="35" t="s">
        <v>140</v>
      </c>
      <c r="C6" s="36">
        <f>SUM(C7)</f>
        <v>4674226</v>
      </c>
      <c r="D6" s="36">
        <f>SUM(D7)</f>
        <v>8727724</v>
      </c>
      <c r="E6" s="36">
        <f>SUM(E7)</f>
        <v>4807276.8899999997</v>
      </c>
      <c r="F6" s="28">
        <f>SUM(E6/C6)*100</f>
        <v>102.84647960967226</v>
      </c>
      <c r="G6" s="28">
        <f>SUM(E6/D6)*100</f>
        <v>55.080532908694181</v>
      </c>
    </row>
    <row r="7" spans="1:7" ht="15" customHeight="1">
      <c r="A7" s="32">
        <v>6</v>
      </c>
      <c r="B7" s="32" t="s">
        <v>103</v>
      </c>
      <c r="C7" s="28">
        <f>SUM(C8+C17+C21+C24)</f>
        <v>4674226</v>
      </c>
      <c r="D7" s="28">
        <f>SUM(D8+D17+D21+D24)</f>
        <v>8727724</v>
      </c>
      <c r="E7" s="28">
        <f>SUM(E8+E17+E21+E24)</f>
        <v>4807276.8899999997</v>
      </c>
      <c r="F7" s="28">
        <f>SUM(E7/C7)*100</f>
        <v>102.84647960967226</v>
      </c>
      <c r="G7" s="28">
        <f>SUM(E7/D7)*100</f>
        <v>55.080532908694181</v>
      </c>
    </row>
    <row r="8" spans="1:7" ht="15" customHeight="1">
      <c r="A8" s="32">
        <v>63</v>
      </c>
      <c r="B8" s="32" t="s">
        <v>104</v>
      </c>
      <c r="C8" s="28">
        <f>SUM(C9+C12+C15)</f>
        <v>4144573</v>
      </c>
      <c r="D8" s="28">
        <f>SUM(D9+D12+D15)</f>
        <v>6991108</v>
      </c>
      <c r="E8" s="28">
        <f>SUM(E9+E12+E15)</f>
        <v>3966206.8</v>
      </c>
      <c r="F8" s="28">
        <f t="shared" ref="F8:F27" si="0">SUM(E8/C8)*100</f>
        <v>95.696391401478508</v>
      </c>
      <c r="G8" s="28">
        <f t="shared" ref="G8:G27" si="1">SUM(E8/D8)*100</f>
        <v>56.732163199309745</v>
      </c>
    </row>
    <row r="9" spans="1:7" ht="26.25">
      <c r="A9" s="32">
        <v>636</v>
      </c>
      <c r="B9" s="46" t="s">
        <v>105</v>
      </c>
      <c r="C9" s="28">
        <f>SUM(C10:C11)</f>
        <v>3686053</v>
      </c>
      <c r="D9" s="34">
        <f>SUM(D10:D11)</f>
        <v>6991108</v>
      </c>
      <c r="E9" s="28">
        <f>SUM(E10:E11)</f>
        <v>3966206.77</v>
      </c>
      <c r="F9" s="28">
        <f t="shared" si="0"/>
        <v>107.60037281070024</v>
      </c>
      <c r="G9" s="28">
        <f t="shared" si="1"/>
        <v>56.73216277019322</v>
      </c>
    </row>
    <row r="10" spans="1:7" ht="24.95" customHeight="1">
      <c r="A10" s="32">
        <v>6361</v>
      </c>
      <c r="B10" s="46" t="s">
        <v>106</v>
      </c>
      <c r="C10" s="28">
        <v>3686053</v>
      </c>
      <c r="D10" s="28">
        <v>6988875</v>
      </c>
      <c r="E10" s="28">
        <v>3966206.77</v>
      </c>
      <c r="F10" s="28">
        <f t="shared" si="0"/>
        <v>107.60037281070024</v>
      </c>
      <c r="G10" s="28">
        <f t="shared" si="1"/>
        <v>56.750289138094466</v>
      </c>
    </row>
    <row r="11" spans="1:7" ht="24.95" customHeight="1">
      <c r="A11" s="32">
        <v>6362</v>
      </c>
      <c r="B11" s="46" t="s">
        <v>107</v>
      </c>
      <c r="C11" s="28">
        <v>0</v>
      </c>
      <c r="D11" s="28">
        <v>2233</v>
      </c>
      <c r="E11" s="28">
        <v>0</v>
      </c>
      <c r="F11" s="28" t="e">
        <f t="shared" si="0"/>
        <v>#DIV/0!</v>
      </c>
      <c r="G11" s="28">
        <f t="shared" si="1"/>
        <v>0</v>
      </c>
    </row>
    <row r="12" spans="1:7" ht="15" customHeight="1">
      <c r="A12" s="32">
        <v>638</v>
      </c>
      <c r="B12" s="32" t="s">
        <v>108</v>
      </c>
      <c r="C12" s="28">
        <f>SUM(C13)</f>
        <v>435214</v>
      </c>
      <c r="D12" s="34">
        <f>SUM(D13:D14)</f>
        <v>0</v>
      </c>
      <c r="E12" s="28">
        <f>SUM(E13)</f>
        <v>0.03</v>
      </c>
      <c r="F12" s="28">
        <f t="shared" si="0"/>
        <v>6.8931606060466808E-6</v>
      </c>
      <c r="G12" s="28" t="e">
        <f t="shared" si="1"/>
        <v>#DIV/0!</v>
      </c>
    </row>
    <row r="13" spans="1:7" ht="15" customHeight="1">
      <c r="A13" s="32">
        <v>6381</v>
      </c>
      <c r="B13" s="32" t="s">
        <v>109</v>
      </c>
      <c r="C13" s="28">
        <v>435214</v>
      </c>
      <c r="D13" s="28"/>
      <c r="E13" s="28">
        <v>0.03</v>
      </c>
      <c r="F13" s="28">
        <f t="shared" si="0"/>
        <v>6.8931606060466808E-6</v>
      </c>
      <c r="G13" s="28" t="e">
        <f t="shared" si="1"/>
        <v>#DIV/0!</v>
      </c>
    </row>
    <row r="14" spans="1:7" ht="26.25">
      <c r="A14" s="32">
        <v>6382</v>
      </c>
      <c r="B14" s="47" t="s">
        <v>133</v>
      </c>
      <c r="C14" s="28">
        <v>0</v>
      </c>
      <c r="D14" s="28">
        <v>0</v>
      </c>
      <c r="E14" s="28"/>
      <c r="F14" s="28"/>
      <c r="G14" s="28"/>
    </row>
    <row r="15" spans="1:7" ht="15" customHeight="1">
      <c r="A15" s="32">
        <v>639</v>
      </c>
      <c r="B15" s="32" t="s">
        <v>110</v>
      </c>
      <c r="C15" s="28">
        <f>SUM(C16)</f>
        <v>23306</v>
      </c>
      <c r="D15" s="34">
        <f>SUM(D16)</f>
        <v>0</v>
      </c>
      <c r="E15" s="28">
        <f>SUM(E16)</f>
        <v>0</v>
      </c>
      <c r="F15" s="28">
        <f t="shared" si="0"/>
        <v>0</v>
      </c>
      <c r="G15" s="28" t="e">
        <f t="shared" si="1"/>
        <v>#DIV/0!</v>
      </c>
    </row>
    <row r="16" spans="1:7" ht="15" customHeight="1">
      <c r="A16" s="46">
        <v>6393</v>
      </c>
      <c r="B16" s="46" t="s">
        <v>111</v>
      </c>
      <c r="C16" s="28">
        <v>23306</v>
      </c>
      <c r="D16" s="28"/>
      <c r="E16" s="28"/>
      <c r="F16" s="28">
        <f t="shared" si="0"/>
        <v>0</v>
      </c>
      <c r="G16" s="28" t="e">
        <f t="shared" si="1"/>
        <v>#DIV/0!</v>
      </c>
    </row>
    <row r="17" spans="1:7" s="1" customFormat="1" ht="26.25">
      <c r="A17" s="46">
        <v>65</v>
      </c>
      <c r="B17" s="46" t="s">
        <v>112</v>
      </c>
      <c r="C17" s="36">
        <f>SUM(C18)</f>
        <v>0</v>
      </c>
      <c r="D17" s="36">
        <f>SUM(D18)</f>
        <v>44600</v>
      </c>
      <c r="E17" s="36">
        <f>SUM(E18)</f>
        <v>150</v>
      </c>
      <c r="F17" s="28" t="e">
        <f t="shared" si="0"/>
        <v>#DIV/0!</v>
      </c>
      <c r="G17" s="28">
        <f t="shared" si="1"/>
        <v>0.33632286995515698</v>
      </c>
    </row>
    <row r="18" spans="1:7">
      <c r="A18" s="32">
        <v>652</v>
      </c>
      <c r="B18" s="46" t="s">
        <v>113</v>
      </c>
      <c r="C18" s="28">
        <f>SUM(C19:C20)</f>
        <v>0</v>
      </c>
      <c r="D18" s="34">
        <f>SUM(D19:D20)</f>
        <v>44600</v>
      </c>
      <c r="E18" s="28">
        <f>SUM(E19:E20)</f>
        <v>150</v>
      </c>
      <c r="F18" s="28" t="e">
        <f t="shared" si="0"/>
        <v>#DIV/0!</v>
      </c>
      <c r="G18" s="28">
        <f t="shared" si="1"/>
        <v>0.33632286995515698</v>
      </c>
    </row>
    <row r="19" spans="1:7" ht="15" customHeight="1">
      <c r="A19" s="32">
        <v>6526</v>
      </c>
      <c r="B19" s="32" t="s">
        <v>114</v>
      </c>
      <c r="C19" s="28">
        <v>0</v>
      </c>
      <c r="D19" s="28">
        <v>44600</v>
      </c>
      <c r="E19" s="28">
        <v>150</v>
      </c>
      <c r="F19" s="28" t="e">
        <f t="shared" si="0"/>
        <v>#DIV/0!</v>
      </c>
      <c r="G19" s="28">
        <f t="shared" si="1"/>
        <v>0.33632286995515698</v>
      </c>
    </row>
    <row r="20" spans="1:7" ht="26.25">
      <c r="A20" s="32">
        <v>6528</v>
      </c>
      <c r="B20" s="46" t="s">
        <v>115</v>
      </c>
      <c r="C20" s="28">
        <v>0</v>
      </c>
      <c r="D20" s="28">
        <v>0</v>
      </c>
      <c r="E20" s="28">
        <v>0</v>
      </c>
      <c r="F20" s="28" t="e">
        <f t="shared" si="0"/>
        <v>#DIV/0!</v>
      </c>
      <c r="G20" s="28" t="e">
        <f t="shared" si="1"/>
        <v>#DIV/0!</v>
      </c>
    </row>
    <row r="21" spans="1:7" ht="26.25">
      <c r="A21" s="32">
        <v>66</v>
      </c>
      <c r="B21" s="46" t="s">
        <v>116</v>
      </c>
      <c r="C21" s="28">
        <f t="shared" ref="C21:E22" si="2">SUM(C22)</f>
        <v>22420</v>
      </c>
      <c r="D21" s="28">
        <f t="shared" si="2"/>
        <v>145750</v>
      </c>
      <c r="E21" s="28">
        <f t="shared" si="2"/>
        <v>51480</v>
      </c>
      <c r="F21" s="28">
        <f t="shared" si="0"/>
        <v>229.61641391614629</v>
      </c>
      <c r="G21" s="28">
        <f t="shared" si="1"/>
        <v>35.320754716981135</v>
      </c>
    </row>
    <row r="22" spans="1:7">
      <c r="A22" s="32">
        <v>661</v>
      </c>
      <c r="B22" s="46" t="s">
        <v>117</v>
      </c>
      <c r="C22" s="28">
        <f t="shared" si="2"/>
        <v>22420</v>
      </c>
      <c r="D22" s="34">
        <f t="shared" si="2"/>
        <v>145750</v>
      </c>
      <c r="E22" s="28">
        <f t="shared" si="2"/>
        <v>51480</v>
      </c>
      <c r="F22" s="28">
        <f t="shared" si="0"/>
        <v>229.61641391614629</v>
      </c>
      <c r="G22" s="28">
        <f t="shared" si="1"/>
        <v>35.320754716981135</v>
      </c>
    </row>
    <row r="23" spans="1:7" ht="15" customHeight="1">
      <c r="A23" s="32">
        <v>6615</v>
      </c>
      <c r="B23" s="32" t="s">
        <v>118</v>
      </c>
      <c r="C23" s="28">
        <v>22420</v>
      </c>
      <c r="D23" s="28">
        <v>145750</v>
      </c>
      <c r="E23" s="28">
        <v>51480</v>
      </c>
      <c r="F23" s="28">
        <f t="shared" si="0"/>
        <v>229.61641391614629</v>
      </c>
      <c r="G23" s="28">
        <f t="shared" si="1"/>
        <v>35.320754716981135</v>
      </c>
    </row>
    <row r="24" spans="1:7" ht="26.25">
      <c r="A24" s="32">
        <v>67</v>
      </c>
      <c r="B24" s="46" t="s">
        <v>119</v>
      </c>
      <c r="C24" s="28">
        <f t="shared" ref="C24:E25" si="3">SUM(C25)</f>
        <v>507233</v>
      </c>
      <c r="D24" s="28">
        <f t="shared" si="3"/>
        <v>1546266</v>
      </c>
      <c r="E24" s="28">
        <f t="shared" si="3"/>
        <v>789440.09</v>
      </c>
      <c r="F24" s="28">
        <f t="shared" si="0"/>
        <v>155.63657924464692</v>
      </c>
      <c r="G24" s="28">
        <f t="shared" si="1"/>
        <v>51.054610914292887</v>
      </c>
    </row>
    <row r="25" spans="1:7" ht="26.25">
      <c r="A25" s="32">
        <v>671</v>
      </c>
      <c r="B25" s="46" t="s">
        <v>120</v>
      </c>
      <c r="C25" s="28">
        <f t="shared" si="3"/>
        <v>507233</v>
      </c>
      <c r="D25" s="34">
        <f t="shared" si="3"/>
        <v>1546266</v>
      </c>
      <c r="E25" s="28">
        <f t="shared" si="3"/>
        <v>789440.09</v>
      </c>
      <c r="F25" s="28">
        <f t="shared" si="0"/>
        <v>155.63657924464692</v>
      </c>
      <c r="G25" s="28">
        <f t="shared" si="1"/>
        <v>51.054610914292887</v>
      </c>
    </row>
    <row r="26" spans="1:7" ht="15" customHeight="1">
      <c r="A26" s="32">
        <v>6711</v>
      </c>
      <c r="B26" s="32" t="s">
        <v>121</v>
      </c>
      <c r="C26" s="28">
        <v>507233</v>
      </c>
      <c r="D26" s="28">
        <v>1546266</v>
      </c>
      <c r="E26" s="28">
        <v>789440.09</v>
      </c>
      <c r="F26" s="28">
        <f t="shared" si="0"/>
        <v>155.63657924464692</v>
      </c>
      <c r="G26" s="28">
        <f t="shared" si="1"/>
        <v>51.054610914292887</v>
      </c>
    </row>
    <row r="27" spans="1:7">
      <c r="A27" s="47">
        <v>92</v>
      </c>
      <c r="B27" s="48" t="s">
        <v>138</v>
      </c>
      <c r="C27" s="28">
        <v>380541.05</v>
      </c>
      <c r="D27" s="36">
        <v>380541.05</v>
      </c>
      <c r="E27" s="28">
        <v>380541.05</v>
      </c>
      <c r="F27" s="28">
        <f t="shared" si="0"/>
        <v>100</v>
      </c>
      <c r="G27" s="28">
        <f t="shared" si="1"/>
        <v>100</v>
      </c>
    </row>
  </sheetData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RASHOD I.F.06</vt:lpstr>
      <vt:lpstr>PRIH. I.F.06</vt:lpstr>
      <vt:lpstr>RASHOD F.K.06</vt:lpstr>
      <vt:lpstr>PRIHOD F.K. 06</vt:lpstr>
      <vt:lpstr>RASHOD E.K.06</vt:lpstr>
      <vt:lpstr>PRIHOD E.K.06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Racunovodstvo</dc:creator>
  <cp:lastModifiedBy>Racunovodstvo</cp:lastModifiedBy>
  <cp:lastPrinted>2022-08-26T07:49:11Z</cp:lastPrinted>
  <dcterms:created xsi:type="dcterms:W3CDTF">2022-04-11T07:24:07Z</dcterms:created>
  <dcterms:modified xsi:type="dcterms:W3CDTF">2022-08-26T07:51:03Z</dcterms:modified>
</cp:coreProperties>
</file>